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yjowelterreinoso/Desktop/"/>
    </mc:Choice>
  </mc:AlternateContent>
  <bookViews>
    <workbookView xWindow="480" yWindow="460" windowWidth="29780" windowHeight="19580"/>
  </bookViews>
  <sheets>
    <sheet name="CSF Application" sheetId="1" r:id="rId1"/>
    <sheet name="Classes" sheetId="2" r:id="rId2"/>
  </sheets>
  <definedNames>
    <definedName name="_xlnm._FilterDatabase" localSheetId="0" hidden="1">'CSF Application'!$A$43:$R$48</definedName>
    <definedName name="List_1">Classes!$A$2:$A$44</definedName>
    <definedName name="List_2">Classes!$B$2:$B$13</definedName>
    <definedName name="List_3">Classes!$C$2:$C$21</definedName>
    <definedName name="LIST_I">Classes!$A$1:$A$44</definedName>
    <definedName name="LIST_II">Classes!$B$1:$B$13</definedName>
    <definedName name="LIST_III">Classes!$C$1:$C$21</definedName>
    <definedName name="_xlnm.Print_Area" localSheetId="0">'CSF Application'!$A$1:$R$55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1" l="1"/>
  <c r="J48" i="1"/>
  <c r="L48" i="1"/>
  <c r="C70" i="1"/>
  <c r="J47" i="1"/>
  <c r="L47" i="1"/>
  <c r="C69" i="1"/>
  <c r="J46" i="1"/>
  <c r="L46" i="1"/>
  <c r="C68" i="1"/>
  <c r="J45" i="1"/>
  <c r="L45" i="1"/>
  <c r="C67" i="1"/>
  <c r="J44" i="1"/>
  <c r="C66" i="1"/>
  <c r="P48" i="1"/>
  <c r="C61" i="1"/>
  <c r="C60" i="1"/>
  <c r="C59" i="1"/>
  <c r="C58" i="1"/>
  <c r="C57" i="1"/>
  <c r="D44" i="1"/>
  <c r="F44" i="1"/>
  <c r="C63" i="1"/>
  <c r="P45" i="1"/>
  <c r="C64" i="1"/>
  <c r="C65" i="1"/>
  <c r="P47" i="1"/>
  <c r="C62" i="1"/>
  <c r="P44" i="1"/>
  <c r="D48" i="1"/>
  <c r="P46" i="1"/>
  <c r="D45" i="1"/>
  <c r="D46" i="1"/>
  <c r="F46" i="1"/>
  <c r="D47" i="1"/>
  <c r="R47" i="1"/>
  <c r="R46" i="1"/>
  <c r="R48" i="1"/>
  <c r="F48" i="1"/>
  <c r="F47" i="1"/>
  <c r="F45" i="1"/>
  <c r="L44" i="1"/>
  <c r="C55" i="1"/>
  <c r="R44" i="1"/>
  <c r="R45" i="1"/>
  <c r="J55" i="1"/>
  <c r="P55" i="1"/>
</calcChain>
</file>

<file path=xl/sharedStrings.xml><?xml version="1.0" encoding="utf-8"?>
<sst xmlns="http://schemas.openxmlformats.org/spreadsheetml/2006/main" count="155" uniqueCount="132">
  <si>
    <t>U.S. History CP</t>
  </si>
  <si>
    <t>U.S. History AP</t>
  </si>
  <si>
    <t>Economics CP</t>
  </si>
  <si>
    <t>Government CP</t>
  </si>
  <si>
    <t>World History CP</t>
  </si>
  <si>
    <t>English 10 CP</t>
  </si>
  <si>
    <t>English 11 CP</t>
  </si>
  <si>
    <t>English 12 CP</t>
  </si>
  <si>
    <t>English 10 H</t>
  </si>
  <si>
    <t>English 12 AP</t>
  </si>
  <si>
    <t>Algebra I CP</t>
  </si>
  <si>
    <t>Algebra I H</t>
  </si>
  <si>
    <t>Geometry CP</t>
  </si>
  <si>
    <t>Geometry H</t>
  </si>
  <si>
    <t>Algebra II/Trig CP</t>
  </si>
  <si>
    <t>Algebra II/Trig H</t>
  </si>
  <si>
    <t>Applied Math CP</t>
  </si>
  <si>
    <t>Pre-Calculus CP</t>
  </si>
  <si>
    <t>Pre-Calculus H</t>
  </si>
  <si>
    <t>Calculus CP</t>
  </si>
  <si>
    <t>Calculus AP</t>
  </si>
  <si>
    <t>Statistics AP</t>
  </si>
  <si>
    <t>Biology/Lab CP</t>
  </si>
  <si>
    <t>Biology/Lab AP</t>
  </si>
  <si>
    <t>Biology/Lab H</t>
  </si>
  <si>
    <t>Chemistry/Lab CP</t>
  </si>
  <si>
    <t>Chemistry/Lab H</t>
  </si>
  <si>
    <t>Physics/Lab CP</t>
  </si>
  <si>
    <t>Physics/Lab AP</t>
  </si>
  <si>
    <t>Anatomy/Physiology Lab CP</t>
  </si>
  <si>
    <t>French I CP</t>
  </si>
  <si>
    <t>French II CP</t>
  </si>
  <si>
    <t>French III CP</t>
  </si>
  <si>
    <t>French IV AP</t>
  </si>
  <si>
    <t>Spanish I CP</t>
  </si>
  <si>
    <t>Spanish II CP</t>
  </si>
  <si>
    <t>Spanish III CP</t>
  </si>
  <si>
    <t>Spanish III H</t>
  </si>
  <si>
    <t>Spanish IV CP</t>
  </si>
  <si>
    <t>Spanish IV AP</t>
  </si>
  <si>
    <t>LIST II</t>
  </si>
  <si>
    <t>LIST I</t>
  </si>
  <si>
    <t>LIST III</t>
  </si>
  <si>
    <t>Psychology CP</t>
  </si>
  <si>
    <t>Global Science</t>
  </si>
  <si>
    <t>Speech CP</t>
  </si>
  <si>
    <t>Creative Writing CP</t>
  </si>
  <si>
    <t>Earth Science I CP</t>
  </si>
  <si>
    <t>Earth Science II CP</t>
  </si>
  <si>
    <t>Scripture CP</t>
  </si>
  <si>
    <t>Morality</t>
  </si>
  <si>
    <t>Social Justice</t>
  </si>
  <si>
    <t>Church &amp; Sacraments</t>
  </si>
  <si>
    <t>Christian Lifestyles</t>
  </si>
  <si>
    <t>Art I</t>
  </si>
  <si>
    <t>Art II</t>
  </si>
  <si>
    <t>Art III</t>
  </si>
  <si>
    <t>Studio Art AP</t>
  </si>
  <si>
    <t>Sculpture A</t>
  </si>
  <si>
    <t>Sculpture B</t>
  </si>
  <si>
    <t>Dance I</t>
  </si>
  <si>
    <t>Dance II</t>
  </si>
  <si>
    <t>Photography</t>
  </si>
  <si>
    <t>Academic Computer Skills</t>
  </si>
  <si>
    <t>MPS Digital Video Production</t>
  </si>
  <si>
    <t>Name:</t>
  </si>
  <si>
    <t>(First)</t>
  </si>
  <si>
    <t>(Last)</t>
  </si>
  <si>
    <t>(M.I.)</t>
  </si>
  <si>
    <t>Address:</t>
  </si>
  <si>
    <t>City:</t>
  </si>
  <si>
    <t>Zip:</t>
  </si>
  <si>
    <t>Home Phone:</t>
  </si>
  <si>
    <t>Grade:</t>
  </si>
  <si>
    <t>Chapter Number:</t>
  </si>
  <si>
    <t>1. You must earn a minimum of 10 points from last semester's grades.</t>
  </si>
  <si>
    <t>c. The remaining points may come from any list (I, II, OR III).</t>
  </si>
  <si>
    <t>2. You must use no more than 5 courses to qualify.</t>
  </si>
  <si>
    <t xml:space="preserve">     a grade, courses involving clearking and office/teaching assisting, and courses taken on a pass/fail basis.</t>
  </si>
  <si>
    <t>4. CSF points are granted as follows:</t>
  </si>
  <si>
    <t>A grade of B = 1 CSF point</t>
  </si>
  <si>
    <t>A grade of A = 3 CSF points</t>
  </si>
  <si>
    <t>One additional point shall be granted for a grade of A or B in an AP, IB, or Honors course, up to a maximum of two</t>
  </si>
  <si>
    <t>such points per semester.</t>
  </si>
  <si>
    <t>A grade of C = 0 CSF Points</t>
  </si>
  <si>
    <t>A grade of D or F in any course, even in one you cannot use to qualify, disqualifies you from membership at this time.</t>
  </si>
  <si>
    <t xml:space="preserve">     may also be used; you should check with your adviser before listing any summer school work)</t>
  </si>
  <si>
    <r>
      <t xml:space="preserve">2. You must reapply </t>
    </r>
    <r>
      <rPr>
        <b/>
        <i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semester.</t>
    </r>
  </si>
  <si>
    <t>LIST I COURSES</t>
  </si>
  <si>
    <t>H or AP
(Y/N)</t>
  </si>
  <si>
    <t>Grade</t>
  </si>
  <si>
    <t>Points</t>
  </si>
  <si>
    <t>LIST II COURSES</t>
  </si>
  <si>
    <t>LIST III COURSES</t>
  </si>
  <si>
    <t>School:</t>
  </si>
  <si>
    <t>CALIFORNIA SCHOLARSHIP FEDERATION, INC.</t>
  </si>
  <si>
    <t>CSF Semester Membership Applicaion</t>
  </si>
  <si>
    <t>TOTAL POINTS from LIST I:</t>
  </si>
  <si>
    <t>(must be at least 4, except for seniors</t>
  </si>
  <si>
    <t>applying in February or June)</t>
  </si>
  <si>
    <t>TOTAL POINTS from</t>
  </si>
  <si>
    <r>
      <t xml:space="preserve">LISTS I AND II: </t>
    </r>
    <r>
      <rPr>
        <b/>
        <sz val="9"/>
        <color theme="1"/>
        <rFont val="Calibri"/>
        <family val="2"/>
        <scheme val="minor"/>
      </rPr>
      <t>(must be at least 7)</t>
    </r>
  </si>
  <si>
    <t>GRAND TOTAL of POINTS</t>
  </si>
  <si>
    <r>
      <t xml:space="preserve">from ALL LISTS: </t>
    </r>
    <r>
      <rPr>
        <b/>
        <sz val="8"/>
        <color theme="1"/>
        <rFont val="Calibri"/>
        <family val="2"/>
        <scheme val="minor"/>
      </rPr>
      <t>(must be at least 10)</t>
    </r>
  </si>
  <si>
    <t>(Enter as 5555555555. No dashes)</t>
  </si>
  <si>
    <r>
      <t xml:space="preserve">1. Semester membership is based on work done in the </t>
    </r>
    <r>
      <rPr>
        <b/>
        <i/>
        <sz val="11"/>
        <color theme="1"/>
        <rFont val="Calibri"/>
        <family val="2"/>
        <scheme val="minor"/>
      </rPr>
      <t>previous</t>
    </r>
    <r>
      <rPr>
        <sz val="11"/>
        <color theme="1"/>
        <rFont val="Calibri"/>
        <family val="2"/>
        <scheme val="minor"/>
      </rPr>
      <t xml:space="preserve"> semester. (under very limited circumstances summer school</t>
    </r>
  </si>
  <si>
    <t>Y</t>
  </si>
  <si>
    <t>N</t>
  </si>
  <si>
    <t>European History AP</t>
  </si>
  <si>
    <t>English 11 AP</t>
  </si>
  <si>
    <t>MPS Web Design</t>
  </si>
  <si>
    <t>Studio Art 2D AP</t>
  </si>
  <si>
    <r>
      <t xml:space="preserve">a. The first 4 points </t>
    </r>
    <r>
      <rPr>
        <b/>
        <u/>
        <sz val="11"/>
        <color rgb="FFFF0000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from </t>
    </r>
    <r>
      <rPr>
        <b/>
        <sz val="11"/>
        <color theme="1"/>
        <rFont val="Calibri"/>
        <family val="2"/>
        <scheme val="minor"/>
      </rPr>
      <t>LIST I</t>
    </r>
    <r>
      <rPr>
        <sz val="11"/>
        <color theme="1"/>
        <rFont val="Calibri"/>
        <family val="2"/>
        <scheme val="minor"/>
      </rPr>
      <t xml:space="preserve"> (unless you are a senior applying for membership in February or June).</t>
    </r>
  </si>
  <si>
    <r>
      <t xml:space="preserve">b. The first 7 points (including the four points described in section </t>
    </r>
    <r>
      <rPr>
        <b/>
        <sz val="11"/>
        <color rgb="FFFF0000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above) </t>
    </r>
    <r>
      <rPr>
        <b/>
        <u/>
        <sz val="11"/>
        <color rgb="FFFF0000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from</t>
    </r>
    <r>
      <rPr>
        <b/>
        <sz val="11"/>
        <color theme="1"/>
        <rFont val="Calibri"/>
        <family val="2"/>
        <scheme val="minor"/>
      </rPr>
      <t xml:space="preserve"> LISTS I &amp; II.</t>
    </r>
  </si>
  <si>
    <r>
      <t xml:space="preserve">3. </t>
    </r>
    <r>
      <rPr>
        <b/>
        <u/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CSF points are given for physical education, courses taken in lieu of physical education, subjects repeated to improve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</si>
  <si>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More points are given for courses taken under that auspices of a college.  Check with your adviser for the exact numbers.</t>
    </r>
  </si>
  <si>
    <t>3. Courses you may use are listed on the second sheet of this file, as well as in the dropdown menus below.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</si>
  <si>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To qualify for CSF membership this semester, follow these guidelines: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</si>
  <si>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Also remember: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</si>
  <si>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List the 4 or 5 courses you are using to qualify in the proper location below.  </t>
    </r>
    <r>
      <rPr>
        <b/>
        <u/>
        <sz val="11"/>
        <color rgb="FFFF0000"/>
        <rFont val="Calibri"/>
        <family val="2"/>
        <scheme val="minor"/>
      </rPr>
      <t>List Honors and or AP courses by highest grades first.</t>
    </r>
  </si>
  <si>
    <t>806SC</t>
  </si>
  <si>
    <t>Government/Micro Econ AP</t>
  </si>
  <si>
    <t>Psychology AP</t>
  </si>
  <si>
    <t>Drama I</t>
  </si>
  <si>
    <t>Vocal Arts I</t>
  </si>
  <si>
    <t>Animation</t>
  </si>
  <si>
    <t>Graphic Design II</t>
  </si>
  <si>
    <t>Graphic Design I</t>
  </si>
  <si>
    <t>Video Production I</t>
  </si>
  <si>
    <t>Video Production II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</si>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</sst>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6600FF"/>
      <name val="Calibri"/>
      <family val="2"/>
      <scheme val="minor"/>
    </font>
    <font>
      <sz val="11"/>
      <color rgb="FFFF99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Protection="1"/>
    <xf numFmtId="0" fontId="1" fillId="0" borderId="0" xfId="0" applyFont="1" applyAlignment="1" applyProtection="1"/>
    <xf numFmtId="0" fontId="2" fillId="0" borderId="0" xfId="0" applyFont="1" applyProtection="1"/>
    <xf numFmtId="0" fontId="4" fillId="0" borderId="0" xfId="0" applyFont="1" applyProtection="1"/>
    <xf numFmtId="0" fontId="1" fillId="0" borderId="15" xfId="0" applyFont="1" applyBorder="1" applyAlignment="1">
      <alignment horizontal="center"/>
    </xf>
    <xf numFmtId="0" fontId="14" fillId="0" borderId="0" xfId="0" applyFont="1" applyProtection="1"/>
    <xf numFmtId="0" fontId="14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1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/>
    <xf numFmtId="0" fontId="15" fillId="0" borderId="0" xfId="0" applyFont="1" applyProtection="1"/>
    <xf numFmtId="0" fontId="14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0" fillId="2" borderId="9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 wrapText="1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1" fillId="0" borderId="0" xfId="0" applyFont="1" applyProtection="1"/>
    <xf numFmtId="0" fontId="14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7" fillId="0" borderId="0" xfId="0" applyFont="1" applyProtection="1"/>
    <xf numFmtId="0" fontId="14" fillId="0" borderId="0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/>
    <xf numFmtId="0" fontId="14" fillId="0" borderId="0" xfId="0" applyFont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</xf>
    <xf numFmtId="164" fontId="14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6600"/>
      <color rgb="FFFF99FF"/>
      <color rgb="FF66FF33"/>
      <color rgb="FFF8F8F8"/>
      <color rgb="FF66FFFF"/>
      <color rgb="FF6600FF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U71"/>
  <sheetViews>
    <sheetView showGridLines="0" tabSelected="1" workbookViewId="0">
      <selection activeCell="E48" sqref="E48"/>
    </sheetView>
  </sheetViews>
  <sheetFormatPr baseColWidth="10" defaultColWidth="8.83203125" defaultRowHeight="15" x14ac:dyDescent="0.2"/>
  <sheetData>
    <row r="1" spans="1:21" ht="24" x14ac:dyDescent="0.3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3"/>
      <c r="T1" s="3"/>
      <c r="U1" s="3"/>
    </row>
    <row r="2" spans="1:21" ht="24" x14ac:dyDescent="0.3">
      <c r="A2" s="56" t="s">
        <v>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3"/>
      <c r="T2" s="3"/>
      <c r="U2" s="3"/>
    </row>
    <row r="3" spans="1:2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ht="19" x14ac:dyDescent="0.25">
      <c r="A4" s="4"/>
      <c r="B4" s="4"/>
      <c r="C4" s="13" t="s">
        <v>94</v>
      </c>
      <c r="D4" s="64" t="s">
        <v>130</v>
      </c>
      <c r="E4" s="64"/>
      <c r="F4" s="64"/>
      <c r="G4" s="64"/>
      <c r="H4" s="64"/>
      <c r="I4" s="64"/>
      <c r="J4" s="49"/>
      <c r="K4" s="9"/>
      <c r="L4" s="69" t="s">
        <v>74</v>
      </c>
      <c r="M4" s="69"/>
      <c r="N4" s="69"/>
      <c r="O4" s="65" t="s">
        <v>120</v>
      </c>
      <c r="P4" s="65"/>
      <c r="Q4" s="4"/>
      <c r="R4" s="4"/>
    </row>
    <row r="5" spans="1:21" ht="19" x14ac:dyDescent="0.25">
      <c r="A5" s="4"/>
      <c r="B5" s="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4"/>
      <c r="R5" s="4"/>
    </row>
    <row r="6" spans="1:21" ht="19" x14ac:dyDescent="0.25">
      <c r="A6" s="4"/>
      <c r="B6" s="4"/>
      <c r="C6" s="13" t="s">
        <v>65</v>
      </c>
      <c r="D6" s="64" t="s">
        <v>130</v>
      </c>
      <c r="E6" s="64"/>
      <c r="F6" s="64"/>
      <c r="G6" s="64"/>
      <c r="H6" s="9"/>
      <c r="I6" s="64" t="s">
        <v>130</v>
      </c>
      <c r="J6" s="64"/>
      <c r="K6" s="64"/>
      <c r="L6" s="64"/>
      <c r="M6" s="51"/>
      <c r="N6" s="9"/>
      <c r="O6" s="23" t="s">
        <v>130</v>
      </c>
      <c r="Q6" s="4"/>
      <c r="R6" s="4"/>
    </row>
    <row r="7" spans="1:21" ht="19" x14ac:dyDescent="0.25">
      <c r="A7" s="4"/>
      <c r="B7" s="4"/>
      <c r="C7" s="9"/>
      <c r="D7" s="9"/>
      <c r="E7" s="63" t="s">
        <v>66</v>
      </c>
      <c r="F7" s="63"/>
      <c r="G7" s="9"/>
      <c r="H7" s="9"/>
      <c r="I7" s="9"/>
      <c r="J7" s="9"/>
      <c r="K7" s="50" t="s">
        <v>67</v>
      </c>
      <c r="L7" s="50"/>
      <c r="M7" s="9"/>
      <c r="N7" s="9"/>
      <c r="O7" s="11" t="s">
        <v>68</v>
      </c>
      <c r="Q7" s="4"/>
      <c r="R7" s="4"/>
    </row>
    <row r="8" spans="1:21" ht="19" x14ac:dyDescent="0.25">
      <c r="A8" s="4"/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4"/>
      <c r="R8" s="4"/>
    </row>
    <row r="9" spans="1:21" ht="19" x14ac:dyDescent="0.25">
      <c r="A9" s="4"/>
      <c r="B9" s="4"/>
      <c r="C9" s="14" t="s">
        <v>69</v>
      </c>
      <c r="D9" s="64" t="s">
        <v>130</v>
      </c>
      <c r="E9" s="64"/>
      <c r="F9" s="64"/>
      <c r="G9" s="64"/>
      <c r="H9" s="64"/>
      <c r="I9" s="15" t="s">
        <v>70</v>
      </c>
      <c r="J9" s="71" t="s">
        <v>130</v>
      </c>
      <c r="K9" s="71"/>
      <c r="L9" s="71"/>
      <c r="M9" s="71"/>
      <c r="N9" s="15" t="s">
        <v>71</v>
      </c>
      <c r="O9" s="10" t="s">
        <v>130</v>
      </c>
      <c r="Q9" s="4"/>
      <c r="R9" s="4"/>
    </row>
    <row r="10" spans="1:2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ht="19" x14ac:dyDescent="0.25">
      <c r="A11" s="4"/>
      <c r="B11" s="4"/>
      <c r="C11" s="14" t="s">
        <v>72</v>
      </c>
      <c r="D11" s="12"/>
      <c r="E11" s="70" t="s">
        <v>130</v>
      </c>
      <c r="F11" s="70"/>
      <c r="G11" s="70"/>
      <c r="H11" s="9"/>
      <c r="I11" s="9"/>
      <c r="J11" s="9"/>
      <c r="K11" s="9"/>
      <c r="L11" s="9"/>
      <c r="M11" s="9"/>
      <c r="N11" s="9"/>
      <c r="O11" s="9"/>
      <c r="P11" s="9"/>
      <c r="Q11" s="4"/>
      <c r="R11" s="4"/>
    </row>
    <row r="12" spans="1:21" x14ac:dyDescent="0.2">
      <c r="A12" s="4"/>
      <c r="B12" s="4"/>
      <c r="C12" s="5"/>
      <c r="D12" s="66" t="s">
        <v>104</v>
      </c>
      <c r="E12" s="66"/>
      <c r="F12" s="66"/>
      <c r="G12" s="66"/>
      <c r="H12" s="66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">
      <c r="A13" s="4"/>
      <c r="B13" s="4"/>
      <c r="C13" s="4"/>
      <c r="D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ht="19" x14ac:dyDescent="0.25">
      <c r="A14" s="4"/>
      <c r="B14" s="4"/>
      <c r="C14" s="22" t="s">
        <v>73</v>
      </c>
      <c r="D14" s="44" t="s">
        <v>130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">
      <c r="A16" s="4"/>
      <c r="B16" s="4"/>
      <c r="C16" s="4" t="s">
        <v>117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4"/>
      <c r="B17" s="4"/>
      <c r="C17" s="4"/>
      <c r="D17" s="4" t="s">
        <v>75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4"/>
      <c r="B18" s="4"/>
      <c r="C18" s="4"/>
      <c r="D18" s="4"/>
      <c r="E18" s="4" t="s">
        <v>112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">
      <c r="A19" s="4"/>
      <c r="B19" s="4"/>
      <c r="C19" s="4"/>
      <c r="D19" s="4"/>
      <c r="E19" s="4" t="s">
        <v>113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">
      <c r="A20" s="4"/>
      <c r="B20" s="4"/>
      <c r="C20" s="4"/>
      <c r="D20" s="4"/>
      <c r="E20" s="4" t="s">
        <v>76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">
      <c r="A21" s="4"/>
      <c r="B21" s="4"/>
      <c r="C21" s="4"/>
      <c r="D21" s="4" t="s">
        <v>77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">
      <c r="A22" s="4"/>
      <c r="B22" s="4"/>
      <c r="C22" s="4"/>
      <c r="D22" s="4" t="s">
        <v>114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">
      <c r="A23" s="4"/>
      <c r="B23" s="4"/>
      <c r="C23" s="4"/>
      <c r="D23" s="4" t="s">
        <v>78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">
      <c r="A24" s="4"/>
      <c r="B24" s="4"/>
      <c r="C24" s="4"/>
      <c r="D24" s="4" t="s">
        <v>79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">
      <c r="A25" s="4"/>
      <c r="B25" s="4"/>
      <c r="C25" s="4"/>
      <c r="D25" s="4"/>
      <c r="E25" s="4" t="s">
        <v>81</v>
      </c>
      <c r="F25" s="4"/>
      <c r="G25" s="4"/>
      <c r="H25" s="6">
        <v>3</v>
      </c>
      <c r="I25" s="6">
        <v>4</v>
      </c>
      <c r="J25" s="6"/>
      <c r="K25" s="4"/>
      <c r="L25" s="4"/>
      <c r="M25" s="4"/>
      <c r="N25" s="4"/>
      <c r="O25" s="4"/>
      <c r="P25" s="4"/>
      <c r="Q25" s="4"/>
      <c r="R25" s="4"/>
    </row>
    <row r="26" spans="1:18" x14ac:dyDescent="0.2">
      <c r="A26" s="4"/>
      <c r="B26" s="4"/>
      <c r="C26" s="4"/>
      <c r="D26" s="4"/>
      <c r="E26" s="4" t="s">
        <v>80</v>
      </c>
      <c r="F26" s="4"/>
      <c r="G26" s="4"/>
      <c r="H26" s="6">
        <v>1</v>
      </c>
      <c r="I26" s="6">
        <v>2</v>
      </c>
      <c r="J26" s="6"/>
      <c r="K26" s="4"/>
      <c r="L26" s="4"/>
      <c r="M26" s="4"/>
      <c r="N26" s="4"/>
      <c r="O26" s="4"/>
      <c r="P26" s="4"/>
      <c r="Q26" s="4"/>
      <c r="R26" s="4"/>
    </row>
    <row r="27" spans="1:18" x14ac:dyDescent="0.2">
      <c r="A27" s="4"/>
      <c r="B27" s="4"/>
      <c r="C27" s="4"/>
      <c r="D27" s="4"/>
      <c r="E27" s="7" t="s">
        <v>82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">
      <c r="A28" s="4"/>
      <c r="B28" s="4"/>
      <c r="C28" s="4"/>
      <c r="D28" s="4"/>
      <c r="E28" s="7" t="s">
        <v>83</v>
      </c>
      <c r="F28" s="4"/>
      <c r="G28" s="4"/>
      <c r="H28" s="6">
        <v>-1</v>
      </c>
      <c r="I28" s="43"/>
      <c r="J28" s="43"/>
      <c r="K28" s="4"/>
      <c r="L28" s="4"/>
      <c r="M28" s="4"/>
      <c r="N28" s="4"/>
      <c r="O28" s="4"/>
      <c r="P28" s="4"/>
      <c r="Q28" s="4"/>
      <c r="R28" s="4"/>
    </row>
    <row r="29" spans="1:18" x14ac:dyDescent="0.2">
      <c r="A29" s="4"/>
      <c r="B29" s="4"/>
      <c r="C29" s="4"/>
      <c r="D29" s="4"/>
      <c r="E29" s="4" t="s">
        <v>84</v>
      </c>
      <c r="F29" s="4"/>
      <c r="G29" s="4"/>
      <c r="H29" s="6">
        <v>0</v>
      </c>
      <c r="I29" s="43"/>
      <c r="J29" s="43"/>
      <c r="K29" s="4"/>
      <c r="L29" s="4"/>
      <c r="M29" s="4"/>
      <c r="N29" s="4"/>
      <c r="O29" s="4"/>
      <c r="P29" s="4"/>
      <c r="Q29" s="4"/>
      <c r="R29" s="4"/>
    </row>
    <row r="30" spans="1:18" x14ac:dyDescent="0.2">
      <c r="A30" s="4"/>
      <c r="B30" s="4"/>
      <c r="C30" s="4"/>
      <c r="D30" s="4"/>
      <c r="E30" s="4" t="s">
        <v>85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">
      <c r="A32" s="4"/>
      <c r="B32" s="4"/>
      <c r="C32" s="4" t="s">
        <v>115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">
      <c r="A34" s="4"/>
      <c r="B34" s="4"/>
      <c r="C34" s="4" t="s">
        <v>118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">
      <c r="A35" s="4"/>
      <c r="B35" s="4"/>
      <c r="C35" s="4"/>
      <c r="D35" s="4" t="s">
        <v>105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">
      <c r="A36" s="4"/>
      <c r="B36" s="4"/>
      <c r="C36" s="4"/>
      <c r="D36" s="4" t="s">
        <v>86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">
      <c r="A37" s="4"/>
      <c r="B37" s="4"/>
      <c r="C37" s="4"/>
      <c r="D37" s="4" t="s">
        <v>87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">
      <c r="A38" s="4"/>
      <c r="B38" s="4"/>
      <c r="C38" s="4"/>
      <c r="D38" s="4" t="s">
        <v>116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">
      <c r="A40" s="4"/>
      <c r="B40" s="4"/>
      <c r="C40" s="4" t="s">
        <v>119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">
      <c r="A41" s="4"/>
      <c r="B41" s="4"/>
      <c r="C41" s="4"/>
      <c r="D41" s="2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6" thickBot="1" x14ac:dyDescent="0.25">
      <c r="A42" s="4"/>
      <c r="B42" s="4"/>
      <c r="C42" s="4"/>
      <c r="D42" s="2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31" thickBot="1" x14ac:dyDescent="0.25">
      <c r="A43" s="61" t="s">
        <v>88</v>
      </c>
      <c r="B43" s="62"/>
      <c r="C43" s="62"/>
      <c r="D43" s="39" t="s">
        <v>89</v>
      </c>
      <c r="E43" s="40" t="s">
        <v>90</v>
      </c>
      <c r="F43" s="41" t="s">
        <v>91</v>
      </c>
      <c r="G43" s="61" t="s">
        <v>92</v>
      </c>
      <c r="H43" s="62"/>
      <c r="I43" s="62"/>
      <c r="J43" s="39" t="s">
        <v>89</v>
      </c>
      <c r="K43" s="40" t="s">
        <v>90</v>
      </c>
      <c r="L43" s="41" t="s">
        <v>91</v>
      </c>
      <c r="M43" s="61" t="s">
        <v>93</v>
      </c>
      <c r="N43" s="62"/>
      <c r="O43" s="62"/>
      <c r="P43" s="39" t="s">
        <v>89</v>
      </c>
      <c r="Q43" s="40" t="s">
        <v>90</v>
      </c>
      <c r="R43" s="41" t="s">
        <v>91</v>
      </c>
    </row>
    <row r="44" spans="1:18" x14ac:dyDescent="0.2">
      <c r="A44" s="57" t="s">
        <v>108</v>
      </c>
      <c r="B44" s="58"/>
      <c r="C44" s="58"/>
      <c r="D44" s="29" t="str">
        <f>IF($C57&gt;1,$D$57,$D$58)</f>
        <v>Y</v>
      </c>
      <c r="E44" s="46" t="s">
        <v>130</v>
      </c>
      <c r="F44" s="31">
        <f>SUM((E44="A+")*(D44="Y")*I25)+SUM((E44="A")*(D44="Y")*I25)+SUM((E44="A-")*(D44="Y")*I25)+SUM((E44="A+")*(D44="N")*H25)+SUM((E44="A")*(D44="N")*H25)+SUM((E44="A-")*(D44="N")*H25)+SUM((E44="B+")*(D44="Y")*I26)+SUM((E44="B")*(D44="Y")*I26)+SUM((E44="B-")*(D44="Y")*I26)+SUM((E44="B+")*(D44="N")*H26)+SUM((E44="B")*(D44="N")*H26)+SUM((E44="B-")*(D44="N")*H26)+SUM((E44="C+")*(D44="Y")*H29)+SUM((E44="C")*(D44="Y")*H29)+SUM((E44="C-")*(D44="Y")*H29)+SUM((E44="C+")*(D44="N")*H29)+SUM((E44="C")*(D44="N")*H29)+SUM((E44="C-")*(D44="N")*H29)</f>
        <v>0</v>
      </c>
      <c r="G44" s="57"/>
      <c r="H44" s="58"/>
      <c r="I44" s="58"/>
      <c r="J44" s="29" t="str">
        <f>IF($C67&gt;1,$D$57,$D$58)</f>
        <v>N</v>
      </c>
      <c r="K44" s="46"/>
      <c r="L44" s="34">
        <f>SUM((K44="A+")*(J44="Y")*$I$25)+SUM((K44="A")*(J44="Y")*$I$25)+SUM((K44="A-")*(J44="Y")*$I$25)+SUM((K44="A+")*(J44="N")*$H$25)+SUM((K44="A")*(J44="N")*$H$25)+SUM((K44="A-")*(J44="N")*$H$25)+SUM((K44="B+")*(J44="Y")*$I$26)+SUM((K44="B")*(J44="Y")*$I$26)+SUM((K44="B-")*(J44="Y")*$I$26)+SUM((K44="B+")*(J44="N")*$H$26)+SUM((K44="B")*(J44="N")*$H$26)+SUM((K44="B-")*(J44="N")*$H$26)+SUM((K44="C+")*(J44="Y")*$H$29)+SUM((K44="C")*(J44="Y")*$H$29)+SUM((K44="C-")*(J44="Y")*$H$29)+SUM((K44="C+")*(J44="N")*$H$29)+SUM((K44="C")*(J44="N")*$H$29)+SUM((K44="C-")*(J44="N")*$H$29)+((SUM((D44="Y")*(D45="Y")*(J44="Y")*(F44=4)*(F45=4)*(K44="A+")*H28))+(SUM((D44="Y")*(D45="Y")*(J44="Y")*(F44=4)*(F45=2)*(K44="A+")*H28))+(SUM((D44="Y")*(D45="Y")*(J44="Y")*(F44=2)*(F45=4)*(K44="A+")*H28))+(SUM((D44="Y")*(D45="Y")*(J44="Y")*(F44=2)*(F45=2)*(K44="A+")*H28))+((SUM((D44="Y")*(D45="Y")*(J44="Y")*(F44=4)*(F45=4)*(K44="A")*H28))+(SUM((D44="Y")*(D45="Y")*(J44="Y")*(F44=4)*(F45=2)*(K44="A")*H28))+(SUM((D44="Y")*(D45="Y")*(J44="Y")*(F44=2)*(F45=4)*(K44="A")*H28))+(SUM((D44="Y")*(D45="Y")*(J44="Y")*(F44=2)*(F45=2)*(K44="A")*H28))+((SUM((D44="Y")*(D45="Y")*(J44="Y")*(F44=4)*(F45=4)*(K44="A-")*H28))+(SUM((D44="Y")*(D45="Y")*(J44="Y")*(F44=4)*(F45=2)*(K44="A-")*H28))+(SUM((D44="Y")*(D45="Y")*(J44="Y")*(F44=2)*(F45=4)*(K44="A-")*H28))+(SUM((D44="Y")*(D45="Y")*(P44="Y")*(F44=2)*(F45=2)*(K44="A-")*H28))+((SUM((D44="Y")*(D45="Y")*(J44="Y")*(F44=4)*(F45=4)*(K44="B+")*H28))+(SUM((D44="Y")*(D45="Y")*(J44="Y")*(F44=4)*(F45=2)*(K44="B+")*H28))+(SUM((D44="Y")*(D45="Y")*(P44="Y")*(F44=2)*(F45=4)*(K44="B+")*H28))+(SUM((D44="Y")*(D45="Y")*(J44="Y")*(F44=2)*(F45=2)*(K44="B+")*H28))+((SUM((D44="Y")*(D45="Y")*(J44="Y")*(F44=4)*(F45=4)*(K44="B")*H28))+(SUM((D44="Y")*(D45="Y")*(P44="Y")*(F44=4)*(F45=2)*(K44="B")*H28))+(SUM((D44="Y")*(D45="Y")*(J44="Y")*(F44=2)*(F45=4)*(K44="B")*H28))+(SUM((D44="Y")*(D45="Y")*(J44="Y")*(F44=2)*(F45=2)*(K44="B")*H28))+((SUM((D44="Y")*(D45="Y")*(J44="Y")*(F44=4)*(F45=4)*(K44="B-")*H28))+(SUM((D44="Y")*(D45="Y")*(J44="Y")*(F44=4)*(F45=2)*(K44="B-")*H28))+(SUM((D44="Y")*(D45="Y")*(J44="Y")*(F44=2)*(F45=4)*(K44="B-")*H28))+(SUM((D44="Y")*(D45="Y")*(J44="Y")*(F44=2)*(F45=2)*(K44="B-")*H28))))))))</f>
        <v>0</v>
      </c>
      <c r="M44" s="57"/>
      <c r="N44" s="58"/>
      <c r="O44" s="58"/>
      <c r="P44" s="29" t="str">
        <f>IF($C62&gt;1,$D$57,$D$58)</f>
        <v>N</v>
      </c>
      <c r="Q44" s="46"/>
      <c r="R44" s="34">
        <f>(SUM((Q44="A+")*(P44="Y")*I25)+SUM((Q44="A")*(P44="Y")*I25)+SUM((Q44="A-")*(P44="Y")*I25)+SUM((Q44="A+")*(P44="N")*H25)+SUM((Q44="A")*(P44="N")*H25)+SUM((Q44="A-")*(P44="N")*H25)+SUM((Q44="B+")*(P44="Y")*I26)+SUM((Q44="B")*(P44="Y")*I26)+SUM((Q44="B-")*(P44="Y")*I26)+SUM((Q44="B+")*(P44="N")*H26)+SUM((Q44="B")*(P44="N")*H26)+SUM((Q44="B-")*(P44="N")*H26)+SUM((Q44="C+")*(P44="Y")*H29)+SUM((Q44="C")*(P44="Y")*H29)+SUM((Q44="C-")*(P44="Y")*H29)+SUM((Q44="C+")*(P44="N")*H29)+SUM((Q44="C")*(P44="N")*H29)+SUM((Q44="C-")*(P44="N")*H29))+((SUM((D44="Y")*(D45="Y")*(P44="Y")*(F44=4)*(F45=4)*(Q44="A+")*H28))+(SUM((D44="Y")*(D45="Y")*(P44="Y")*(F44=4)*(F45=2)*(Q44="A+")*H28))+(SUM((D44="Y")*(D45="Y")*(P44="Y")*(F44=2)*(F45=4)*(Q44="A+")*H28))+(SUM((D44="Y")*(D45="Y")*(P44="Y")*(F44=2)*(F45=2)*(Q44="A+")*H28))+((SUM((D44="Y")*(D45="Y")*(P44="Y")*(F44=4)*(F45=4)*(Q44="A")*H28))+(SUM((D44="Y")*(D45="Y")*(P44="Y")*(F44=4)*(F45=2)*(Q44="A")*H28))+(SUM((D44="Y")*(D45="Y")*(P44="Y")*(F44=2)*(F45=4)*(Q44="A")*H28))+(SUM((D44="Y")*(D45="Y")*(P44="Y")*(F44=2)*(F45=2)*(Q44="A")*H28))+((SUM((D44="Y")*(D45="Y")*(P44="Y")*(F44=4)*(F45=4)*(Q44="A-")*H28))+(SUM((D44="Y")*(D45="Y")*(P44="Y")*(F44=4)*(F45=2)*(Q44="A-")*H28))+(SUM((D44="Y")*(D45="Y")*(P44="Y")*(F44=2)*(F45=4)*(Q44="A-")*H28))+(SUM((D44="Y")*(D45="Y")*(P44="Y")*(F44=2)*(F45=2)*(Q44="A-")*H28))+((SUM((D44="Y")*(D45="Y")*(P44="Y")*(F44=4)*(F45=4)*(Q44="B+")*H28))+(SUM((D44="Y")*(D45="Y")*(P44="Y")*(F44=4)*(F45=2)*(Q44="B+")*H28))+(SUM((D44="Y")*(D45="Y")*(P44="Y")*(F44=2)*(F45=4)*(Q44="B+")*H28))+(SUM((D44="Y")*(D45="Y")*(P44="Y")*(F44=2)*(F45=2)*(Q44="B+")*H28))+((SUM((D44="Y")*(D45="Y")*(P44="Y")*(F44=4)*(F45=4)*(Q44="B")*H28))+(SUM((D44="Y")*(D45="Y")*(P44="Y")*(F44=4)*(F45=2)*(Q44="B")*H28))+(SUM((D44="Y")*(D45="Y")*(P44="Y")*(F44=2)*(F45=4)*(Q44="B")*H28))+(SUM((D44="Y")*(D45="Y")*(P44="Y")*(F44=2)*(F45=2)*(Q44="B")*H28))+((SUM((D44="Y")*(D45="Y")*(P44="Y")*(F44=4)*(F45=4)*(Q44="B-")*H28))+(SUM((D44="Y")*(D45="Y")*(P44="Y")*(F44=4)*(F45=2)*(Q44="B-")*H28))+(SUM((D44="Y")*(D45="Y")*(P44="Y")*(F44=2)*(F45=4)*(Q44="B-")*H28))+(SUM((D44="Y")*(D45="Y")*(P44="Y")*(F44=2)*(F45=2)*(Q44="B-")*H28))+((SUM((D44="Y")*(J44="Y")*(F44=4)*(L44=4)*(Q44="A+")*H28))+(SUM((D44="Y")*(J44="Y")*(F44=4)*(L44=2)*(Q44="A+")*H28))+(SUM((D44="Y")*(J44="Y")*(F44=2)*(L44=4)*(Q44="A+")*H28))+(SUM((D44="Y")*(J44="Y")*(F44=2)*(L44=2)*(Q44="A+")*H28))+((SUM((D44="Y")*(J44="Y")*(F44=4)*(L44=4)*(Q44="A")*H28))+(SUM((D44="Y")*(J44="Y")*(F44=4)*(L44=2)*(Q44="A")*H28))+(SUM((D44="Y")*(J44="Y")*(F44=2)*(L44=4)*(Q44="A")*H28))+(SUM((D44="Y")*(J44="Y")*(F44=2)*(L44=2)*(Q44="A")*H28))+((SUM((D44="Y")*(J44="Y")*(F44=4)*(L44=4)*(Q44="A-")*H28))+(SUM((D44="Y")*(J44="Y")*(F44=4)*(L44=2)*(Q44="A-")*H28))+(SUM((D44="Y")*(J44="Y")*(F44=2)*(L44=4)*(Q44="A-")*H28))+(SUM((D44="Y")*(J44="Y")*(F44=2)*(L44=2)*(Q44="A-")*H28))+((SUM((D44="Y")*(J44="Y")*(F44=4)*(L44=4)*(Q44="B+")*H28))+(SUM((D44="Y")*(J44="Y")*(F44=4)*(L44=2)*(Q44="B+")*H28))+(SUM((D44="Y")*(J44="Y")*(F44=2)*(L44=4)*(Q44="B+")*H28))+(SUM((D44="Y")*(J44="Y")*(F44=2)*(L44=2)*(Q44="B+")*H28))+((SUM((D44="Y")*(J44="Y")*(F44=4)*(L44=4)*(Q44="B")*H28))+(SUM((D44="Y")*(J44="Y")*(F44=4)*(L44=2)*(Q44="B")*H28))+(SUM((D44="Y")*(J44="Y")*(F44=2)*(L44=4)*(Q44="B")*H28))+(SUM((D44="Y")*(J44="Y")*(F44=2)*(L44=2)*(Q44="B")*H28))+((SUM((D44="Y")*(J44="Y")*(F44=4)*(L44=4)*(Q44="B-")*H28))+(SUM((D44="Y")*(J44="Y")*(F44=4)*(F45=2)*(Q44="B-")*H28))+(SUM((D44="Y")*(J44="Y")*(F44=2)*(L44=4)*(Q44="B-")*H28))+(SUM((D44="Y")*(J44="Y")*(F44=2)*(L44=2)*(Q44="B-")*H28))+((SUM((D45="Y")*(J44="Y")*(F45=4)*(L44=4)*(Q44="A+")*H28))+(SUM((D45="Y")*(J44="Y")*(F45=4)*(L44=2)*(Q44="A+")*H28))+(SUM((D45="Y")*(J44="Y")*(F45=2)*(L44=4)*(Q44="A+")*H28))+(SUM((D45="Y")*(J44="Y")*(F45=2)*(L44=2)*(Q44="A+")*H28))+((SUM((D45="Y")*(J44="Y")*(F45=4)*(L44=4)*(Q44="A")*H28))+(SUM((D45="Y")*(J44="Y")*(F45=4)*(L44=2)*(Q44="A")*H28))+(SUM((D45="Y")*(J44="Y")*(F45=2)*(L44=4)*(Q44="A")*H28))+(SUM((D45="Y")*(J44="Y")*(F45=2)*(L44=2)*(Q44="A")*H28))+((SUM((D45="Y")*(J44="Y")*(F45=4)*(L44=4)*(Q44="A-")*H28))+(SUM((D45="Y")*(J44="Y")*(F45=4)*(L44=2)*(Q44="A-")*H28))+(SUM((D45="Y")*(J44="Y")*(F45=2)*(L44=4)*(Q44="A-")*H28))+(SUM((D45="Y")*(J44="Y")*(F45=2)*(L44=2)*(Q44="A-")*H28))+((SUM((D45="Y")*(J44="Y")*(F45=4)*(L44=4)*(Q44="B+")*H28))+(SUM((D45="Y")*(J44="Y")*(F45=4)*(L44=2)*(Q44="B+")*H28))+(SUM((D45="Y")*(J44="Y")*(F45=2)*(L44=4)*(Q44="B+")*H28))+(SUM((D45="Y")*(J44="Y")*(F45=2)*(L44=2)*(Q44="B+")*H28))+((SUM((D45="Y")*(J44="Y")*(F45=4)*(L44=4)*(Q44="B")*H28))+(SUM((D45="Y")*(J44="Y")*(F45=4)*(L44=2)*(Q44="B")*H28))+(SUM((D45="Y")*(J44="Y")*(F45=2)*(L44=4)*(Q44="B")*H28))+(SUM((D45="Y")*(J44="Y")*(F45=2)*(L44=2)*(Q44="B")*H28))+((SUM((D45="Y")*(J44="Y")*(F45=4)*(L44=4)*(Q44="B-")*H28))+(SUM((D45="Y")*(J44="Y")*(F45=4)*(F45=2)*(Q44="B-")*H28))+(SUM((D45="Y")*(J44="Y")*(F45=2)*(L44=4)*(Q44="B-")*H28))+(SUM((D45="Y")*(J44="Y")*(F45=2)*(L44=2)*(Q44="B-")*H28))))))))))))))))))))</f>
        <v>0</v>
      </c>
    </row>
    <row r="45" spans="1:18" x14ac:dyDescent="0.2">
      <c r="A45" s="59" t="s">
        <v>26</v>
      </c>
      <c r="B45" s="60"/>
      <c r="C45" s="60"/>
      <c r="D45" s="29" t="str">
        <f t="shared" ref="D45:D47" si="0">IF($C58&gt;1,$D$57,$D$58)</f>
        <v>Y</v>
      </c>
      <c r="E45" s="45" t="s">
        <v>130</v>
      </c>
      <c r="F45" s="32">
        <f>SUM((E45="A+")*(D45="Y")*I25)+SUM((E45="A")*(D45="Y")*I25)+SUM((E45="A-")*(D45="Y")*I25)+SUM((E45="A+")*(D45="N")*H25)+SUM((E45="A")*(D45="N")*H25)+SUM((E45="A-")*(D45="N")*H25)+SUM((E45="B+")*(D45="Y")*I26)+SUM((E45="B")*(D45="Y")*I26)+SUM((E45="B-")*(D45="Y")*I26)+SUM((E45="B+")*(D45="N")*H26)+SUM((E45="B")*(D45="N")*H26)+SUM((E45="B-")*(D45="N")*H26)+SUM((E45="C+")*(D45="Y")*H29)+SUM((E45="C")*(D45="Y")*H29)+SUM((E45="C-")*(D45="Y")*H29)+SUM((E45="C+")*(D45="N")*H29)+SUM((E45="C")*(D45="N")*H29)+SUM((E45="C-")*(D45="N")*H29)</f>
        <v>0</v>
      </c>
      <c r="G45" s="59"/>
      <c r="H45" s="60"/>
      <c r="I45" s="60"/>
      <c r="J45" s="37" t="str">
        <f>IF($C68&gt;1,$D$57,$D$58)</f>
        <v>N</v>
      </c>
      <c r="K45" s="1"/>
      <c r="L45" s="34">
        <f>SUM((K45="A+")*(J45="Y")*$H$25)+SUM((K45="A")*(J45="Y")*$H$25)+SUM((K45="A-")*(J45="Y")*$H$25)+SUM((K45="A+")*(J45="N")*$H$25)+SUM((K45="A")*(J45="N")*$H$25)+SUM((K45="A-")*(J45="N")*$H$25)+SUM((K45="B+")*(J45="Y")*$H$26)+SUM((K45="B")*(J45="Y")*$I$26)+SUM((K45="B-")*(J45="Y")*$I$26)+SUM((K45="B+")*(J45="N")*$H$26)+SUM((K45="B")*(J45="N")*$H$26)+SUM((K45="B-")*(J45="N")*$H$26)+SUM((K45="C+")*(J45="Y")*$H$29)+SUM((K45="C")*(J45="Y")*$H$29)+SUM((K45="C-")*(J45="Y")*$H$29)+SUM((K45="C+")*(J45="N")*$H$29)+SUM((K45="C")*(J45="N")*$H$29)+SUM((K45="C-")*(J45="N")*$H$29)</f>
        <v>0</v>
      </c>
      <c r="M45" s="59"/>
      <c r="N45" s="60"/>
      <c r="O45" s="60"/>
      <c r="P45" s="37" t="str">
        <f>IF($C63&gt;1,$D$57,$D$58)</f>
        <v>N</v>
      </c>
      <c r="Q45" s="45"/>
      <c r="R45" s="35">
        <f>(SUM((Q45="A+")*(P45="Y")*I25)+SUM((Q45="A")*(P45="Y")*I25)+SUM((Q45="A-")*(P45="Y")*I25)+SUM((Q45="A+")*(P45="N")*H25)+SUM((Q45="A")*(P45="N")*H25)+SUM((Q45="A-")*(P45="N")*H25)+SUM((Q45="B+")*(P45="Y")*I26)+SUM((Q45="B")*(P45="Y")*I26)+SUM((Q45="B-")*(P45="Y")*I26)+SUM((Q45="B+")*(P45="N")*H26)+SUM((Q45="B")*(P45="N")*H26)+SUM((Q45="B-")*(P45="N")*H26)+SUM((Q45="C+")*(P45="Y")*H29)+SUM((Q45="C")*(P45="Y")*H29)+SUM((Q45="C-")*(P45="Y")*H29)+SUM((Q45="C+")*(P45="N")*H29)+SUM((Q45="C")*(P45="N")*H29)+SUM((Q45="C-")*(P45="N")*H29))+((SUM((D44="Y")*(D45="Y")*(P45="Y")*(F44=4)*(F45=4)*(Q45="A+")*H28))+(SUM((D44="Y")*(D45="Y")*(P45="Y")*(F44=4)*(F45=2)*(Q45="A+")*H28))+(SUM((D44="Y")*(D45="Y")*(P45="Y")*(F44=2)*(F45=4)*(Q45="A+")*H28))+(SUM((D44="Y")*(D45="Y")*(P45="Y")*(F44=2)*(F45=2)*(Q45="A+")*H28))+((SUM((D44="Y")*(D45="Y")*(P45="Y")*(F44=4)*(F45=4)*(Q45="A")*H28))+(SUM((D44="Y")*(D45="Y")*(P45="Y")*(F44=4)*(F45=2)*(Q45="A")*H28))+(SUM((D44="Y")*(D45="Y")*(P45="Y")*(F44=2)*(F45=4)*(Q45="A")*H28))+(SUM((D44="Y")*(D45="Y")*(P45="Y")*(F44=2)*(F45=2)*(Q45="A")*H28))+((SUM((D44="Y")*(D45="Y")*(P45="Y")*(F44=4)*(F45=4)*(Q45="A-")*H28))+(SUM((D44="Y")*(D45="Y")*(P45="Y")*(F44=4)*(F45=2)*(Q45="A-")*H28))+(SUM((D44="Y")*(D45="Y")*(P45="Y")*(F44=2)*(F45=4)*(Q45="A-")*H28))+(SUM((D44="Y")*(D45="Y")*(P45="Y")*(F44=2)*(F45=2)*(Q45="A-")*H28))+((SUM((D44="Y")*(D45="Y")*(P45="Y")*(F44=4)*(F45=4)*(Q45="B+")*H28))+(SUM((D44="Y")*(D45="Y")*(P45="Y")*(F44=4)*(F45=2)*(Q45="B+")*H28))+(SUM((D44="Y")*(D45="Y")*(P45="Y")*(F44=2)*(F45=4)*(Q45="B+")*H28))+(SUM((D44="Y")*(D45="Y")*(P45="Y")*(F44=2)*(F45=2)*(Q45="B+")*H28))+((SUM((D44="Y")*(D45="Y")*(P45="Y")*(F44=4)*(F45=4)*(Q45="B")*H28))+(SUM((D44="Y")*(D45="Y")*(P45="Y")*(F44=4)*(F45=2)*(Q45="B")*H28))+(SUM((D44="Y")*(D45="Y")*(P45="Y")*(F44=2)*(F45=4)*(Q45="B")*H28))+(SUM((D45="Y")*(D45="Y")*(P45="Y")*(F44=2)*(F45=2)*(Q45="B")*H28))+((SUM((D44="Y")*(D45="Y")*(P45="Y")*(F44=4)*(F45=4)*(Q45="B-")*H28))+(SUM((D44="Y")*(D45="Y")*(P45="Y")*(F44=4)*(F45=2)*(Q45="B-")*H28))+(SUM((D44="Y")*(D45="Y")*(P45="Y")*(F44=2)*(F45=4)*(Q45="B-")*H28))+(SUM((D44="Y")*(D45="Y")*(P45="Y")*(F44=2)*(F45=2)*(Q45="B-")*H28)+((SUM((D44="Y")*(P44="Y")*(P45="Y")*(F44=4)*(R44=4)*(Q45="A+")*H28))+(SUM((D44="Y")*(P44="Y")*(P45="Y")*(F44=4)*(R44=2)*(Q45="A+")*H28))+(SUM((D44="Y")*(P44="Y")*(P45="Y")*(F44=2)*(R44=4)*(Q45="A+")*H28))+(SUM((D44="Y")*(P44="Y")*(P45="Y")*(F44=2)*(R44=2)*(Q45="A+")*H28))+((SUM((D44="Y")*(P44="Y")*(P45="Y")*(F44=4)*(R44=4)*(Q45="A")*H28))+(SUM((D44="Y")*(P44="Y")*(P45="Y")*(F44=4)*(R44=2)*(Q45="A")*H28))+(SUM((D44="Y")*(P44="Y")*(P45="Y")*(F44=2)*(R44=4)*(Q45="A")*H28))+(SUM((D44="Y")*(P44="Y")*(P45="Y")*(F44=2)*(R44=2)*(Q45="A")*H28))+((SUM((D44="Y")*(P44="Y")*(P45="Y")*(F44=4)*(R44=4)*(Q45="A-")*H28))+(SUM((D44="Y")*(P44="Y")*(P45="Y")*(F44=4)*(R44=2)*(Q45="A-")*H28))+(SUM((D44="Y")*(P44="Y")*(P45="Y")*(F44=2)*(R44=4)*(Q45="A-")*H28))+(SUM((D44="Y")*(P44="Y")*(P45="Y")*(F44=2)*(R44=2)*(Q45="A-")*H28))+((SUM((D44="Y")*(P44="Y")*(P45="Y")*(F44=4)*(R44=4)*(Q45="B+")*H28))+(SUM((D44="Y")*(P44="Y")*(P45="Y")*(F44=4)*(R44=2)*(Q45="B+")*H28))+(SUM((D44="Y")*(P44="Y")*(P45="Y")*(F44=2)*(R44=4)*(Q45="B+")*H28))+(SUM((D44="Y")*(P44="Y")*(P45="Y")*(F44=2)*(R44=2)*(Q45="B+")*H28))+((SUM((D44="Y")*(P44="Y")*(P45="Y")*(F44=4)*(R44=4)*(Q45="B")*H28))+(SUM((D44="Y")*(P44="Y")*(P45="Y")*(F44=4)*(R44=2)*(Q45="B")*H28))+(SUM((D44="Y")*(P44="Y")*(P45="Y")*(F44=2)*(R44=4)*(Q45="B")*H28))+(SUM((P44="Y")*(P44="Y")*(P45="Y")*(F44=2)*(R44=2)*(Q45="B")*H28))+((SUM((D44="Y")*(P44="Y")*(P45="Y")*(F44=4)*(R44=4)*(Q45="B-")*H28))+(SUM((D44="Y")*(P44="Y")*(P45="Y")*(F44=4)*(R44=2)*(Q45="B-")*H28))+(SUM((D44="Y")*(P44="Y")*(P45="Y")*(F44=2)*(R44=4)*(Q45="B-")*H28))+(SUM((D44="Y")*(P44="Y")*(P45="Y")*(F44=2)*(R44=2)*(Q45="B-")*H28))+((SUM((D45="Y")*(P44="Y")*(P45="Y")*(F45=4)*(R44=4)*(Q45="A+")*H28))+(SUM((D45="Y")*(P44="Y")*(P45="Y")*(F45=4)*(R44=2)*(Q45="A+")*H28))+(SUM((D45="Y")*(P44="Y")*(P45="Y")*(F45=2)*(R44=4)*(Q45="A+")*H28))+(SUM((D45="Y")*(P44="Y")*(P45="Y")*(F45=2)*(R44=2)*(Q45="A+")*H28))+((SUM((D45="Y")*(P44="Y")*(P45="Y")*(F45=4)*(R44=4)*(Q45="A")*H28))+(SUM((D45="Y")*(P44="Y")*(P45="Y")*(F45=4)*(R44=2)*(Q45="A")*H28))+(SUM((D45="Y")*(P44="Y")*(P45="Y")*(F45=2)*(R44=4)*(Q45="A")*H28))+(SUM((D45="Y")*(P44="Y")*(P45="Y")*(F45=2)*(R44=2)*(Q45="A")*H28))+((SUM((D45="Y")*(P44="Y")*(P45="Y")*(F45=4)*(R44=4)*(Q45="A-")*H28))+(SUM((D45="Y")*(P44="Y")*(P45="Y")*(F45=4)*(R44=2)*(Q45="A-")*H28))+(SUM((D45="Y")*(P44="Y")*(P45="Y")*(F45=2)*(R44=4)*(Q45="A-")*H28))+(SUM((D45="Y")*(P44="Y")*(P45="Y")*(F45=2)*(R44=2)*(Q45="A-")*H28))+((SUM((D45="Y")*(P44="Y")*(P45="Y")*(F45=4)*(R44=4)*(Q45="B+")*H28))+(SUM((D45="Y")*(P44="Y")*(P45="Y")*(F45=4)*(R44=2)*(Q45="B+")*H28))+(SUM((D45="Y")*(P44="Y")*(P45="Y")*(F45=2)*(R44=4)*(Q45="B+")*H28))+(SUM((D45="Y")*(P44="Y")*(P45="Y")*(F45=2)*(R44=2)*(Q45="B+")*H28))+((SUM((D45="Y")*(P44="Y")*(P45="Y")*(F45=4)*(R44=4)*(Q45="B")*H28))+(SUM((D45="Y")*(P44="Y")*(P45="Y")*(F45=4)*(R44=2)*(Q45="B")*H28))+(SUM((D45="Y")*(P44="Y")*(P45="Y")*(F45=2)*(R44=4)*(Q45="B")*H28))+(SUM((P44="Y")*(P44="Y")*(P45="Y")*(F45=2)*(R44=2)*(Q45="B")*H28))+((SUM((D45="Y")*(P44="Y")*(P45="Y")*(F45=4)*(R44=4)*(Q45="B-")*H28))+(SUM((D45="Y")*(P44="Y")*(P45="Y")*(F45=4)*(R44=2)*(Q45="B-")*H28))+(SUM((D45="Y")*(P44="Y")*(P45="Y")*(F45=2)*(R44=4)*(Q45="B-")*H28))+(SUM((D45="Y")*(P44="Y")*(P45="Y")*(F45=2)*(R44=2)*(Q45="B-")*H28))+((SUM((D44="Y")*(J44="Y")*(F44=4)*(L44=4)*(Q44="A+")*H28))+(SUM((D44="Y")*(J44="Y")*(F44=4)*(L44=2)*(Q44="A+")*H28))+(SUM((D44="Y")*(J44="Y")*(F44=2)*(L44=4)*(Q44="A+")*H28))+(SUM((D44="Y")*(J44="Y")*(F44=2)*(L44=2)*(Q44="A+")*H28))+((SUM((D44="Y")*(J44="Y")*(F44=4)*(L44=4)*(Q44="A")*H28))+(SUM((D44="Y")*(J44="Y")*(F44=4)*(L44=2)*(Q44="A")*H28))+(SUM((D44="Y")*(J44="Y")*(F44=2)*(L44=4)*(Q44="A")*H28))+(SUM((D44="Y")*(J44="Y")*(F44=2)*(L44=2)*(Q44="A")*H28))+((SUM((D44="Y")*(J44="Y")*(F44=4)*(L44=4)*(Q44="A-")*H28))+(SUM((D44="Y")*(J44="Y")*(F44=4)*(L44=2)*(Q44="A-")*H28))+(SUM((D44="Y")*(J44="Y")*(F44=2)*(L44=4)*(Q44="A-")*H28))+(SUM((D44="Y")*(J44="Y")*(F44=2)*(L44=2)*(Q44="A-")*H28))+((SUM((D44="Y")*(J44="Y")*(F44=4)*(L44=4)*(Q44="B+")*H28))+(SUM((D44="Y")*(J44="Y")*(F44=4)*(L44=2)*(Q44="B+")*H28))+(SUM((D44="Y")*(J44="Y")*(F44=2)*(L44=4)*(Q44="B+")*H28))+(SUM((D44="Y")*(J44="Y")*(F44=2)*(L44=2)*(Q44="B+")*H28))+((SUM((D44="Y")*(J44="Y")*(F44=4)*(L44=4)*(Q44="B")*H28))+(SUM((D44="Y")*(J44="Y")*(F44=4)*(L44=2)*(Q44="B")*H28))+(SUM((D44="Y")*(J44="Y")*(F44=2)*(L44=4)*(Q44="B")*H28))+(SUM((D44="Y")*(J44="Y")*(F44=2)*(L44=2)*(Q44="B")*H28))+((SUM((D44="Y")*(J44="Y")*(F44=4)*(L44=4)*(Q44="B-")*H28))+(SUM((D44="Y")*(J44="Y")*(F44=4)*(F44=2)*(Q44="B-")*H28))+(SUM((D44="Y")*(J44="Y")*(F44=2)*(L44=4)*(Q44="B-")*H28))+(SUM((D44="Y")*(J44="Y")*(F44=2)*(L44=2)*(Q44="B-")*H28))+((SUM((P44="Y")*(J44="Y")*(R44=4)*(L44=4)*(Q44="A")*H28))+(SUM((P44="Y")*(J44="Y")*(R44=4)*(L44=2)*(Q44="A")*H28))+(SUM((P44="Y")*(J44="Y")*(R44=2)*(L44=4)*(Q44="A")*H28))+(SUM((P44="Y")*(J44="Y")*(R44=2)*(L44=2)*(Q44="A")*H28))+((SUM((P44="Y")*(J44="Y")*(R44=4)*(L44=4)*(Q44="A-")*H28))+(SUM((P44="Y")*(J44="Y")*(R44=4)*(L44=2)*(Q44="A-")*H28))+(SUM((P44="Y")*(J44="Y")*(R44=2)*(L44=4)*(Q44="A-")*H28))+(SUM((P44="Y")*(J44="Y")*(R44=2)*(L44=2)*(Q44="A-")*H28))+((SUM((P44="Y")*(J44="Y")*(R44=4)*(L44=4)*(Q44="B+")*H28))+(SUM((P44="Y")*(J44="Y")*(R44=4)*(L44=2)*(Q44="B+")*H28))+(SUM((P44="Y")*(J44="Y")*(R44=2)*(L44=4)*(Q44="B+")*H28))+(SUM((P44="Y")*(J44="Y")*(R44=2)*(L44=2)*(Q44="B+")*H28))+((SUM((P44="Y")*(J44="Y")*(R44=4)*(L44=4)*(Q44="B")*H28))+(SUM((P44="Y")*(J44="Y")*(R44=4)*(L44=2)*(Q44="B")*H28))+(SUM((P44="Y")*(J44="Y")*(R44=2)*(L44=4)*(Q44="B")*H28))+(SUM((P44="Y")*(J44="Y")*(R44=2)*(L44=2)*(Q44="B")*H28))+((SUM((P44="Y")*(J44="Y")*(R44=4)*(L44=4)*(Q44="B-")*H28))+(SUM((P44="Y")*(J44="Y")*(R44=4)*(R44=2)*(Q44="B-")*H28))+(SUM((P44="Y")*(J44="Y")*(R44=2)*(L44=4)*(Q44="B-")*H28))+(SUM((P44="Y")*(J44="Y")*(R44=2)*(L44=2)*(Q44="B-")*H28))))))))))))))))))))))))))))))))</f>
        <v>0</v>
      </c>
    </row>
    <row r="46" spans="1:18" x14ac:dyDescent="0.2">
      <c r="A46" s="59" t="s">
        <v>15</v>
      </c>
      <c r="B46" s="60"/>
      <c r="C46" s="60"/>
      <c r="D46" s="29" t="str">
        <f t="shared" si="0"/>
        <v>Y</v>
      </c>
      <c r="E46" s="42" t="s">
        <v>131</v>
      </c>
      <c r="F46" s="32">
        <f>SUM((E46="A+")*(D46="Y")*H25)+SUM((E46="A")*(D46="Y")*H25)+SUM((E46="A-")*(D46="Y")*H25)+SUM((E46="A+")*(D46="N")*H25)+SUM((E46="A")*(D46="N")*H25)+SUM((E46="A-")*(D46="N")*H25)+SUM((E46="B+")*(D46="Y")*H26)+SUM((E46="B")*(D46="Y")*H26)+SUM((E46="B-")*(D46="Y")*H26)+SUM((E46="B+")*(D46="N")*H26)+SUM((E46="B")*(D46="N")*H26)+SUM((E46="B-")*(D46="N")*H26)+SUM((E46="C+")*(D46="Y")*H29)+SUM((E46="C")*(D46="Y")*H29)+SUM((E46="C-")*(D46="Y")*H29)+SUM((E46="C+")*(D46="N")*H29)+SUM((E46="C")*(D46="N")*H29)+SUM((E46="C-")*(D46="N")*H29)</f>
        <v>0</v>
      </c>
      <c r="G46" s="59"/>
      <c r="H46" s="60"/>
      <c r="I46" s="60"/>
      <c r="J46" s="37" t="str">
        <f>IF($C69&gt;1,$D$57,$D$58)</f>
        <v>N</v>
      </c>
      <c r="K46" s="1"/>
      <c r="L46" s="34">
        <f>SUM((K46="A+")*(J46="Y")*$H$25)+SUM((K46="A")*(J46="Y")*$H$25)+SUM((K46="A-")*(J46="Y")*$H$25)+SUM((K46="A+")*(J46="N")*$H$25)+SUM((K46="A")*(J46="N")*$H$25)+SUM((K46="A-")*(J46="N")*$H$25)+SUM((K46="B+")*(J46="Y")*$H$26)+SUM((K46="B")*(J46="Y")*$H$26)+SUM((K46="B-")*(J46="Y")*$H$26)+SUM((K46="B+")*(J46="N")*$H$26)+SUM((K46="B")*(J46="N")*$H$26)+SUM((K46="B-")*(J46="N")*$H$26)+SUM((K46="C+")*(J46="Y")*$H$29)+SUM((K46="C")*(J46="Y")*$H$29)+SUM((K46="C-")*(J46="Y")*$H$29)+SUM((K46="C+")*(J46="N")*$H$29)+SUM((K46="C")*(J46="N")*$H$29)+SUM((K46="C-")*(J46="N")*$H$29)</f>
        <v>0</v>
      </c>
      <c r="M46" s="59"/>
      <c r="N46" s="60"/>
      <c r="O46" s="60"/>
      <c r="P46" s="37" t="str">
        <f>IF($C64&gt;1,$D$57,$D$58)</f>
        <v>N</v>
      </c>
      <c r="Q46" s="1"/>
      <c r="R46" s="35">
        <f>SUM((Q46="A+")*(P46="Y")*H25)+SUM((Q46="A")*(P46="Y")*H25)+SUM((Q46="A-")*(P46="Y")*H25)+SUM((Q46="A+")*(P46="N")*H25)+SUM((Q46="A")*(P46="N")*H25)+SUM((Q46="A-")*(P46="N")*H25)+SUM((Q46="B+")*(P46="Y")*H26)+SUM((Q46="B")*(P46="Y")*H26)+SUM((Q46="B-")*(P46="Y")*H26)+SUM((Q46="B+")*(P46="N")*H26)+SUM((Q46="B")*(P46="N")*H26)+SUM((Q46="B-")*(P46="N")*H26)+SUM((Q46="C+")*(P46="Y")*H29)+SUM((Q46="C")*(P46="Y")*H29)+SUM((Q46="C-")*(P46="Y")*H29)+SUM((Q46="C+")*(P46="N")*H29)+SUM((Q46="C")*(P46="N")*H29)+SUM((Q46="C-")*(P46="N")*H29)</f>
        <v>0</v>
      </c>
    </row>
    <row r="47" spans="1:18" x14ac:dyDescent="0.2">
      <c r="A47" s="59" t="s">
        <v>8</v>
      </c>
      <c r="B47" s="60"/>
      <c r="C47" s="60"/>
      <c r="D47" s="29" t="str">
        <f t="shared" si="0"/>
        <v>Y</v>
      </c>
      <c r="E47" s="24" t="s">
        <v>130</v>
      </c>
      <c r="F47" s="32">
        <f>SUM((E47="A+")*(D47="Y")*H25)+SUM((E47="A")*(D47="Y")*H25)+SUM((E47="A-")*(D47="Y")*H25)+SUM((E47="A+")*(D47="N")*H25)+SUM((E47="A")*(D47="N")*H25)+SUM((E47="A-")*(D47="N")*H25)+SUM((E47="B+")*(D47="Y")*H26)+SUM((E47="B")*(D47="Y")*H26)+SUM((E47="B-")*(D47="Y")*H26)+SUM((E47="B+")*(D47="N")*H26)+SUM((E47="B")*(D47="N")*H26)+SUM((E47="B-")*(D47="N")*H26)+SUM((E47="C+")*(D47="Y")*H29)+SUM((E47="C")*(D47="Y")*H29)+SUM((E47="C-")*(D47="Y")*H29)+SUM((E47="C+")*(D47="N")*H29)+SUM((E47="C")*(D47="N")*H29)+SUM((E47="C-")*(D47="N")*H29)</f>
        <v>0</v>
      </c>
      <c r="G47" s="59"/>
      <c r="H47" s="60"/>
      <c r="I47" s="60"/>
      <c r="J47" s="37" t="str">
        <f>IF($C70&gt;1,$D$57,$D$58)</f>
        <v>N</v>
      </c>
      <c r="K47" s="1"/>
      <c r="L47" s="34">
        <f>SUM((K47="A+")*(J47="Y")*$H$25)+SUM((K47="A")*(J47="Y")*$H$25)+SUM((K47="A-")*(J47="Y")*$H$25)+SUM((K47="A+")*(J47="N")*$H$25)+SUM((K47="A")*(J47="N")*$H$25)+SUM((K47="A-")*(J47="N")*$H$25)+SUM((K47="B+")*(J47="Y")*$H$26)+SUM((K47="B")*(J47="Y")*$H$26)+SUM((K47="B-")*(J47="Y")*$H$26)+SUM((K47="B+")*(J47="N")*$H$26)+SUM((K47="B")*(J47="N")*$H$26)+SUM((K47="B-")*(J47="N")*$H$26)+SUM((K47="C+")*(J47="Y")*$H$29)+SUM((K47="C")*(J47="Y")*$H$29)+SUM((K47="C-")*(J47="Y")*$H$29)+SUM((K47="C+")*(J47="N")*$H$29)+SUM((K47="C")*(J47="N")*$H$29)+SUM((K47="C-")*(J47="N")*$H$29)</f>
        <v>0</v>
      </c>
      <c r="M47" s="59"/>
      <c r="N47" s="60"/>
      <c r="O47" s="60"/>
      <c r="P47" s="37" t="str">
        <f>IF($C65&gt;1,$D$57,$D$58)</f>
        <v>N</v>
      </c>
      <c r="Q47" s="1"/>
      <c r="R47" s="35">
        <f>SUM((Q47="A+")*(P47="Y")*H25)+SUM((Q47="A")*(P47="Y")*H25)+SUM((Q47="A-")*(P47="Y")*H25)+SUM((Q47="A+")*(P47="N")*H25)+SUM((Q47="A")*(P47="N")*H25)+SUM((Q47="A-")*(P47="N")*H25)+SUM((Q47="B+")*(P47="Y")*H26)+SUM((Q47="B")*(P47="Y")*H26)+SUM((Q47="B-")*(P47="Y")*H26)+SUM((Q47="B+")*(P47="N")*H26)+SUM((Q47="B")*(P47="N")*H26)+SUM((Q47="B-")*(P47="N")*H26)+SUM((Q47="C+")*(P47="Y")*H29)+SUM((Q47="C")*(P47="Y")*H29)+SUM((Q47="C-")*(P47="Y")*H29)+SUM((Q47="C+")*(P47="N")*H29)+SUM((Q47="C")*(P47="N")*H29)+SUM((Q47="C-")*(P47="N")*H29)</f>
        <v>0</v>
      </c>
    </row>
    <row r="48" spans="1:18" ht="16" thickBot="1" x14ac:dyDescent="0.25">
      <c r="A48" s="67" t="s">
        <v>37</v>
      </c>
      <c r="B48" s="68"/>
      <c r="C48" s="68"/>
      <c r="D48" s="30" t="str">
        <f>IF($C61&gt;1,$D$57,$D$58)</f>
        <v>Y</v>
      </c>
      <c r="E48" s="25" t="s">
        <v>130</v>
      </c>
      <c r="F48" s="33">
        <f>SUM((E48="A+")*(D48="Y")*H25)+SUM((E48="A")*(D48="Y")*H25)+SUM((E48="A-")*(D48="Y")*H25)+SUM((E48="A+")*(D48="N")*H25)+SUM((E48="A")*(D48="N")*H25)+SUM((E48="A-")*(D48="N")*H25)+SUM((E48="B+")*(D48="Y")*H26)+SUM((E48="B")*(D48="Y")*H26)+SUM((E48="B-")*(D48="Y")*H26)+SUM((E48="B+")*(D48="N")*H26)+SUM((E48="B")*(D48="N")*H26)+SUM((E48="B-")*(D48="N")*H26)+SUM((E48="C+")*(D48="Y")*H29)+SUM((E48="C")*(D48="Y")*H29)+SUM((E48="C-")*(D48="Y")*H29)+SUM((E48="C+")*(D48="N")*H29)+SUM((E48="C")*(D48="N")*H29)+SUM((E48="C-")*(D48="N")*H29)</f>
        <v>0</v>
      </c>
      <c r="G48" s="67"/>
      <c r="H48" s="68"/>
      <c r="I48" s="68"/>
      <c r="J48" s="38" t="str">
        <f>IF($C71&gt;1,$D$57,$D$58)</f>
        <v>N</v>
      </c>
      <c r="K48" s="2"/>
      <c r="L48" s="34">
        <f>SUM((K48="A+")*(J48="Y")*$H$25)+SUM((K48="A")*(J48="Y")*$H$25)+SUM((K48="A-")*(J48="Y")*$H$25)+SUM((K48="A+")*(J48="N")*$H$25)+SUM((K48="A")*(J48="N")*$H$25)+SUM((K48="A-")*(J48="N")*$H$25)+SUM((K48="B+")*(J48="Y")*$H$26)+SUM((K48="B")*(J48="Y")*$H$26)+SUM((K48="B-")*(J48="Y")*$H$26)+SUM((K48="B+")*(J48="N")*$H$26)+SUM((K48="B")*(J48="N")*$H$26)+SUM((K48="B-")*(J48="N")*$H$26)+SUM((K48="C+")*(J48="Y")*$H$29)+SUM((K48="C")*(J48="Y")*$H$29)+SUM((K48="C-")*(J48="Y")*$H$29)+SUM((K48="C+")*(J48="N")*$H$29)+SUM((K48="C")*(J48="N")*$H$29)+SUM((K48="C-")*(J48="N")*$H$29)</f>
        <v>0</v>
      </c>
      <c r="M48" s="67"/>
      <c r="N48" s="68"/>
      <c r="O48" s="68"/>
      <c r="P48" s="38" t="str">
        <f>IF($C66&gt;1,$D$57,$D$58)</f>
        <v>N</v>
      </c>
      <c r="Q48" s="2"/>
      <c r="R48" s="36">
        <f>SUM((Q48="A+")*(P48="Y")*H25)+SUM((Q48="A")*(P48="Y")*H25)+SUM((Q48="A-")*(P48="Y")*H25)+SUM((Q48="A+")*(P48="N")*H25)+SUM((Q48="A")*(P48="N")*H25)+SUM((Q48="A-")*(P48="N")*H25)+SUM((Q48="B+")*(P48="Y")*H26)+SUM((Q48="B")*(P48="Y")*H26)+SUM((Q48="B-")*(P48="Y")*H26)+SUM((Q48="B+")*(P48="N")*H26)+SUM((Q48="B")*(P48="N")*H26)+SUM((Q48="B-")*(P48="N")*H26)+SUM((Q48="C+")*(P48="Y")*H29)+SUM((Q48="C")*(P48="Y")*H29)+SUM((Q48="C-")*(P48="Y")*H29)+SUM((Q48="C+")*(P48="N")*H29)+SUM((Q48="C")*(P48="N")*H29)+SUM((Q48="C-")*(P48="N")*H29)</f>
        <v>0</v>
      </c>
    </row>
    <row r="51" spans="1:19" ht="16" x14ac:dyDescent="0.2">
      <c r="B51" s="54" t="s">
        <v>97</v>
      </c>
      <c r="C51" s="54"/>
      <c r="D51" s="54"/>
      <c r="I51" s="52"/>
      <c r="J51" s="47" t="s">
        <v>100</v>
      </c>
      <c r="K51" s="52"/>
      <c r="O51" s="53" t="s">
        <v>102</v>
      </c>
      <c r="P51" s="53"/>
      <c r="Q51" s="53"/>
    </row>
    <row r="52" spans="1:19" x14ac:dyDescent="0.2">
      <c r="B52" s="55" t="s">
        <v>98</v>
      </c>
      <c r="C52" s="55"/>
      <c r="D52" s="55"/>
      <c r="J52" s="47" t="s">
        <v>101</v>
      </c>
      <c r="K52" s="52"/>
      <c r="L52" s="52"/>
      <c r="O52" s="53" t="s">
        <v>103</v>
      </c>
      <c r="P52" s="53"/>
      <c r="Q52" s="53"/>
    </row>
    <row r="53" spans="1:19" x14ac:dyDescent="0.2">
      <c r="B53" s="55" t="s">
        <v>99</v>
      </c>
      <c r="C53" s="55"/>
      <c r="D53" s="55"/>
    </row>
    <row r="54" spans="1:19" ht="16" thickBot="1" x14ac:dyDescent="0.25"/>
    <row r="55" spans="1:19" ht="16" thickBot="1" x14ac:dyDescent="0.25">
      <c r="C55" s="8">
        <f>SUM(F44:F48)</f>
        <v>0</v>
      </c>
      <c r="J55" s="8">
        <f>SUM(L44:L48,F44:F48)</f>
        <v>0</v>
      </c>
      <c r="P55" s="8">
        <f>SUM(F44:F48,L44:L48,R44:R48)</f>
        <v>0</v>
      </c>
    </row>
    <row r="57" spans="1:19" x14ac:dyDescent="0.2">
      <c r="A57" s="48"/>
      <c r="B57" s="6">
        <v>2</v>
      </c>
      <c r="C57" s="6">
        <f>SUMIF(A44,"U.S. History AP",B$57)+SUMIF(A44,"Government/Micro Econ AP",B$57)+SUMIF(A44,"European History AP",B$57)+SUMIF(A44,"English 10 H",B$57)+SUMIF(A44,"English 11 AP",B$57)+SUMIF(A44,"English 12 AP",B$57)+SUMIF(A44,"Algebra I H",B$57)+SUMIF(A44,"Geometry H",B$57)+SUMIF(A44,"Algebra II/Trig H",B$57)+SUMIF(A44,"Pre-Calculus H",B$57)+SUMIF(A44,"Calculus AP",B$57)+SUMIF(A44,"Statistics AP",B$57)+SUMIF(A44,"Biology/Lab H",B$57)+SUMIF(A44,"Biology/Lab AP",B$57)+SUMIF(A44,"Chemistry/Lab H",B$57)+SUMIF(A44,"Physics/Lab AP",B$57)+SUMIF(A44,"French IV AP",B$57)+SUMIF(A44,"Spanish III H",B$57)+SUMIF(A44,"Spanish IV AP",B$57)</f>
        <v>2</v>
      </c>
      <c r="D57" s="27" t="s">
        <v>106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x14ac:dyDescent="0.2">
      <c r="A58" s="48"/>
      <c r="B58" s="6"/>
      <c r="C58" s="6">
        <f>SUMIF(A45,"U.S. History AP",B$57)+SUMIF(A45,"Government/Micro Econ AP",B$57)+SUMIF(A45,"European History AP",B$57)+SUMIF(A45,"English 10 H",B$57)+SUMIF(A45,"English 11 AP",B$57)+SUMIF(A45,"English 12 AP",B$57)+SUMIF(A45,"Algebra I H",B$57)+SUMIF(A45,"Geometry H",B$57)+SUMIF(A45,"Algebra II/Trig H",B$57)+SUMIF(A45,"Pre-Calculus H",B$57)+SUMIF(A45,"Calculus AP",B$57)+SUMIF(A45,"Statistics AP",B$57)+SUMIF(A45,"Biology/Lab H",B$57)+SUMIF(A45,"Biology/Lab AP",B$57)+SUMIF(A45,"Chemistry/Lab H",B$57)+SUMIF(A45,"Physics/Lab AP",B$57)+SUMIF(A45,"French IV AP",B$57)+SUMIF(A45,"Spanish III H",B$57)+SUMIF(A45,"Spanish IV AP",B$57)</f>
        <v>2</v>
      </c>
      <c r="D58" s="27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1:19" x14ac:dyDescent="0.2">
      <c r="A59" s="18"/>
      <c r="B59" s="28"/>
      <c r="C59" s="6">
        <f>SUMIF(A46,"U.S. History AP",B$57)+SUMIF(A46,"Government/Micro Econ AP",B$57)+SUMIF(A46,"European History AP",B$57)+SUMIF(A46,"English 10 H",B$57)+SUMIF(A46,"English 11 AP",B$57)+SUMIF(A46,"English 12 AP",B$57)+SUMIF(A46,"Algebra I H",B$57)+SUMIF(A46,"Geometry H",B$57)+SUMIF(A46,"Algebra II/Trig H",B$57)+SUMIF(A46,"Pre-Calculus H",B$57)+SUMIF(A46,"Calculus AP",B$57)+SUMIF(A46,"Statistics AP",B$57)+SUMIF(A46,"Biology/Lab H",B$57)+SUMIF(A46,"Biology/Lab AP",B$57)+SUMIF(A46,"Chemistry/Lab H",B$57)+SUMIF(A46,"Physics/Lab AP",B$57)+SUMIF(A46,"French IV AP",B$57)+SUMIF(A46,"Spanish III H",B$57)+SUMIF(A46,"Spanish IV AP",B$57)</f>
        <v>2</v>
      </c>
      <c r="D59" s="2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 x14ac:dyDescent="0.2">
      <c r="A60" s="18"/>
      <c r="B60" s="28"/>
      <c r="C60" s="6">
        <f>SUMIF(A47,"U.S. History AP",B$57)+SUMIF(A47,"Government/Micro Econ AP",B$57)+SUMIF(A47,"European History AP",B$57)+SUMIF(A47,"English 10 H",B$57)+SUMIF(A47,"English 11 AP",B$57)+SUMIF(A47,"English 12 AP",B$57)+SUMIF(A47,"Algebra I H",B$57)+SUMIF(A47,"Geometry H",B$57)+SUMIF(A47,"Algebra II/Trig H",B$57)+SUMIF(A47,"Pre-Calculus H",B$57)+SUMIF(A47,"Calculus AP",B$57)+SUMIF(A47,"Statistics AP",B$57)+SUMIF(A47,"Biology/Lab H",B$57)+SUMIF(A47,"Biology/Lab AP",B$57)+SUMIF(A47,"Chemistry/Lab H",B$57)+SUMIF(A47,"Physics/Lab AP",B$57)+SUMIF(A47,"French IV AP",B$57)+SUMIF(A47,"Spanish III H",B$57)+SUMIF(A47,"Spanish IV AP",B$57)</f>
        <v>2</v>
      </c>
      <c r="D60" s="2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 x14ac:dyDescent="0.2">
      <c r="A61" s="18"/>
      <c r="B61" s="28"/>
      <c r="C61" s="6">
        <f>SUMIF(A48,"U.S. History AP",B$57)+SUMIF(A48,"Government/Micro Econ AP",B$57)+SUMIF(A48,"European History AP",B$57)+SUMIF(A48,"English 10 H",B$57)+SUMIF(A48,"English 11 AP",B$57)+SUMIF(A48,"English 12 AP",B$57)+SUMIF(A48,"Algebra I H",B$57)+SUMIF(A48,"Geometry H",B$57)+SUMIF(A48,"Algebra II/Trig H",B$57)+SUMIF(A48,"Pre-Calculus H",B$57)+SUMIF(A48,"Calculus AP",B$57)+SUMIF(A48,"Statistics AP",B$57)+SUMIF(A48,"Biology/Lab H",B$57)+SUMIF(A48,"Biology/Lab AP",B$57)+SUMIF(A48,"Chemistry/Lab H",B$57)+SUMIF(A48,"Physics/Lab AP",B$57)+SUMIF(A48,"French IV AP",B$57)+SUMIF(A48,"Spanish III H",B$57)+SUMIF(A48,"Spanish IV AP",B$57)</f>
        <v>2</v>
      </c>
      <c r="D61" s="2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19" x14ac:dyDescent="0.2">
      <c r="A62" s="18"/>
      <c r="B62" s="28"/>
      <c r="C62" s="28">
        <f>SUMIF(M44,"Studio Art AP",B$57)+SUMIF(M44,"Studio Art 2D AP",B$57)</f>
        <v>0</v>
      </c>
      <c r="D62" s="2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x14ac:dyDescent="0.2">
      <c r="A63" s="18"/>
      <c r="B63" s="28"/>
      <c r="C63" s="28">
        <f>SUMIF(M45,"Studio Art AP",B$57)+SUMIF(M45,"Studio Art 2D AP",B$57)</f>
        <v>0</v>
      </c>
      <c r="D63" s="2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x14ac:dyDescent="0.2">
      <c r="A64" s="18"/>
      <c r="B64" s="28"/>
      <c r="C64" s="28">
        <f>SUMIF(M46,"Studio Art AP",B$57)+SUMIF(M46,"Studio Art 2D AP",B$57)</f>
        <v>0</v>
      </c>
      <c r="D64" s="2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x14ac:dyDescent="0.2">
      <c r="A65" s="18"/>
      <c r="B65" s="28"/>
      <c r="C65" s="28">
        <f>SUMIF(M47,"Studio Art AP",B$57)+SUMIF(M47,"Studio Art 2D AP",B$57)</f>
        <v>0</v>
      </c>
      <c r="D65" s="2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x14ac:dyDescent="0.2">
      <c r="A66" s="18"/>
      <c r="B66" s="28"/>
      <c r="C66" s="28">
        <f>SUMIF(M48,"Studio Art AP",B$57)+SUMIF(M48,"Studio Art 2D AP",B$57)</f>
        <v>0</v>
      </c>
      <c r="D66" s="2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x14ac:dyDescent="0.2">
      <c r="A67" s="18"/>
      <c r="B67" s="28"/>
      <c r="C67" s="28">
        <f>SUMIF(G44,"Psychology AP",B$57)</f>
        <v>0</v>
      </c>
      <c r="D67" s="2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x14ac:dyDescent="0.2">
      <c r="A68" s="18"/>
      <c r="B68" s="28"/>
      <c r="C68" s="28">
        <f>SUMIF(G45,"Psychology AP",B$57)</f>
        <v>0</v>
      </c>
      <c r="D68" s="2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 x14ac:dyDescent="0.2">
      <c r="A69" s="18"/>
      <c r="B69" s="28"/>
      <c r="C69" s="28">
        <f>SUMIF(G46,"Psychology AP",B$57)</f>
        <v>0</v>
      </c>
      <c r="D69" s="2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 x14ac:dyDescent="0.2">
      <c r="A70" s="18"/>
      <c r="B70" s="28"/>
      <c r="C70" s="28">
        <f>SUMIF(G47,"Psychology AP",B$57)</f>
        <v>0</v>
      </c>
      <c r="D70" s="2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 x14ac:dyDescent="0.2">
      <c r="B71" s="28"/>
      <c r="C71" s="28">
        <f>SUMIF(G48,"Psychology AP",B$57)</f>
        <v>0</v>
      </c>
      <c r="D71" s="28"/>
    </row>
  </sheetData>
  <sheetProtection password="E314" sheet="1" objects="1" scenarios="1" selectLockedCells="1"/>
  <mergeCells count="35">
    <mergeCell ref="L4:N4"/>
    <mergeCell ref="D9:H9"/>
    <mergeCell ref="D6:G6"/>
    <mergeCell ref="E11:G11"/>
    <mergeCell ref="J9:M9"/>
    <mergeCell ref="I6:L6"/>
    <mergeCell ref="M47:O47"/>
    <mergeCell ref="M48:O48"/>
    <mergeCell ref="A46:C46"/>
    <mergeCell ref="A47:C47"/>
    <mergeCell ref="A48:C48"/>
    <mergeCell ref="G46:I46"/>
    <mergeCell ref="G47:I47"/>
    <mergeCell ref="G48:I48"/>
    <mergeCell ref="A1:R1"/>
    <mergeCell ref="A2:R2"/>
    <mergeCell ref="M44:O44"/>
    <mergeCell ref="M45:O45"/>
    <mergeCell ref="M46:O46"/>
    <mergeCell ref="G43:I43"/>
    <mergeCell ref="M43:O43"/>
    <mergeCell ref="G44:I44"/>
    <mergeCell ref="G45:I45"/>
    <mergeCell ref="A43:C43"/>
    <mergeCell ref="A44:C44"/>
    <mergeCell ref="A45:C45"/>
    <mergeCell ref="E7:F7"/>
    <mergeCell ref="D4:I4"/>
    <mergeCell ref="O4:P4"/>
    <mergeCell ref="D12:H12"/>
    <mergeCell ref="O51:Q51"/>
    <mergeCell ref="O52:Q52"/>
    <mergeCell ref="B51:D51"/>
    <mergeCell ref="B52:D52"/>
    <mergeCell ref="B53:D53"/>
  </mergeCells>
  <phoneticPr fontId="20" type="noConversion"/>
  <conditionalFormatting sqref="A44:F44">
    <cfRule type="expression" dxfId="21" priority="39">
      <formula>$F$44=2</formula>
    </cfRule>
    <cfRule type="expression" dxfId="20" priority="40">
      <formula>$F$44=4</formula>
    </cfRule>
  </conditionalFormatting>
  <conditionalFormatting sqref="A45:F45">
    <cfRule type="expression" dxfId="19" priority="37">
      <formula>$F$45=2</formula>
    </cfRule>
    <cfRule type="expression" dxfId="18" priority="38">
      <formula>$F$45=4</formula>
    </cfRule>
  </conditionalFormatting>
  <conditionalFormatting sqref="M44:R44">
    <cfRule type="expression" dxfId="17" priority="35">
      <formula>$R$44=2</formula>
    </cfRule>
    <cfRule type="expression" dxfId="16" priority="36">
      <formula>$R$44=4</formula>
    </cfRule>
  </conditionalFormatting>
  <conditionalFormatting sqref="M45:R45">
    <cfRule type="expression" dxfId="15" priority="33">
      <formula>$R$45=2</formula>
    </cfRule>
    <cfRule type="expression" dxfId="14" priority="34">
      <formula>$R$45=4</formula>
    </cfRule>
  </conditionalFormatting>
  <conditionalFormatting sqref="C55">
    <cfRule type="expression" dxfId="13" priority="29">
      <formula>$C$55&gt;3</formula>
    </cfRule>
    <cfRule type="expression" dxfId="12" priority="32">
      <formula>$C$55&lt;4</formula>
    </cfRule>
  </conditionalFormatting>
  <conditionalFormatting sqref="J55">
    <cfRule type="expression" dxfId="11" priority="28">
      <formula>$J$55&gt;6</formula>
    </cfRule>
    <cfRule type="expression" dxfId="10" priority="31">
      <formula>$J$55&lt;7</formula>
    </cfRule>
  </conditionalFormatting>
  <conditionalFormatting sqref="P55">
    <cfRule type="expression" dxfId="9" priority="27">
      <formula>$P$55&gt;9</formula>
    </cfRule>
    <cfRule type="expression" dxfId="8" priority="30">
      <formula>$P$55&lt;10</formula>
    </cfRule>
  </conditionalFormatting>
  <conditionalFormatting sqref="G44:L44">
    <cfRule type="expression" dxfId="7" priority="21">
      <formula>$L$44=2</formula>
    </cfRule>
    <cfRule type="expression" dxfId="6" priority="22">
      <formula>$L$44=4</formula>
    </cfRule>
  </conditionalFormatting>
  <conditionalFormatting sqref="G46:L46">
    <cfRule type="expression" dxfId="5" priority="5">
      <formula>$L$46=2</formula>
    </cfRule>
    <cfRule type="expression" dxfId="4" priority="6">
      <formula>$L$46=4</formula>
    </cfRule>
  </conditionalFormatting>
  <conditionalFormatting sqref="G47:L47">
    <cfRule type="expression" dxfId="3" priority="3">
      <formula>$L$47=2</formula>
    </cfRule>
    <cfRule type="expression" dxfId="2" priority="4">
      <formula>$L$47=4</formula>
    </cfRule>
  </conditionalFormatting>
  <conditionalFormatting sqref="G48:L48">
    <cfRule type="expression" dxfId="1" priority="1">
      <formula>$L$48=2</formula>
    </cfRule>
    <cfRule type="expression" dxfId="0" priority="2">
      <formula>$L$48=4</formula>
    </cfRule>
  </conditionalFormatting>
  <dataValidations count="3">
    <dataValidation type="list" allowBlank="1" showInputMessage="1" showErrorMessage="1" sqref="A44:C48">
      <formula1>List_1</formula1>
    </dataValidation>
    <dataValidation type="list" allowBlank="1" showInputMessage="1" showErrorMessage="1" sqref="G44:I48">
      <formula1>List_2</formula1>
    </dataValidation>
    <dataValidation type="list" allowBlank="1" showInputMessage="1" showErrorMessage="1" sqref="M44:O48">
      <formula1>List_3</formula1>
    </dataValidation>
  </dataValidations>
  <pageMargins left="0.5" right="0.5" top="0.75" bottom="0.75" header="0.3" footer="0.3"/>
  <pageSetup scale="56" orientation="portrait" verticalDpi="0" copies="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Classes!$A$2:$A$44</xm:f>
          </x14:formula1>
          <xm:sqref>A44:C48</xm:sqref>
        </x14:dataValidation>
        <x14:dataValidation type="list" allowBlank="1" showInputMessage="1" showErrorMessage="1">
          <x14:formula1>
            <xm:f>Classes!$B$2:$B$13</xm:f>
          </x14:formula1>
          <xm:sqref>G44:I48</xm:sqref>
        </x14:dataValidation>
        <x14:dataValidation type="list" allowBlank="1" showInputMessage="1" showErrorMessage="1">
          <x14:formula1>
            <xm:f>Classes!$C$2:$C$21</xm:f>
          </x14:formula1>
          <xm:sqref>M44:O48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44"/>
  <sheetViews>
    <sheetView showGridLines="0" workbookViewId="0"/>
  </sheetViews>
  <sheetFormatPr baseColWidth="10" defaultColWidth="8.83203125" defaultRowHeight="15" x14ac:dyDescent="0.2"/>
  <cols>
    <col min="1" max="3" width="27.5" customWidth="1"/>
  </cols>
  <sheetData>
    <row r="1" spans="1:3" x14ac:dyDescent="0.2">
      <c r="A1" s="21" t="s">
        <v>41</v>
      </c>
      <c r="B1" s="21" t="s">
        <v>40</v>
      </c>
      <c r="C1" s="21" t="s">
        <v>42</v>
      </c>
    </row>
    <row r="2" spans="1:3" x14ac:dyDescent="0.2">
      <c r="A2" s="16" t="s">
        <v>0</v>
      </c>
      <c r="B2" s="16" t="s">
        <v>43</v>
      </c>
      <c r="C2" s="16" t="s">
        <v>54</v>
      </c>
    </row>
    <row r="3" spans="1:3" x14ac:dyDescent="0.2">
      <c r="A3" s="16" t="s">
        <v>1</v>
      </c>
      <c r="B3" s="16" t="s">
        <v>122</v>
      </c>
      <c r="C3" s="16" t="s">
        <v>55</v>
      </c>
    </row>
    <row r="4" spans="1:3" x14ac:dyDescent="0.2">
      <c r="A4" s="16" t="s">
        <v>2</v>
      </c>
      <c r="B4" s="16" t="s">
        <v>44</v>
      </c>
      <c r="C4" s="16" t="s">
        <v>56</v>
      </c>
    </row>
    <row r="5" spans="1:3" x14ac:dyDescent="0.2">
      <c r="A5" s="16" t="s">
        <v>3</v>
      </c>
      <c r="B5" s="18" t="s">
        <v>45</v>
      </c>
      <c r="C5" s="16" t="s">
        <v>57</v>
      </c>
    </row>
    <row r="6" spans="1:3" x14ac:dyDescent="0.2">
      <c r="A6" s="16" t="s">
        <v>121</v>
      </c>
      <c r="B6" s="18" t="s">
        <v>46</v>
      </c>
      <c r="C6" s="16" t="s">
        <v>111</v>
      </c>
    </row>
    <row r="7" spans="1:3" x14ac:dyDescent="0.2">
      <c r="A7" s="16" t="s">
        <v>4</v>
      </c>
      <c r="B7" s="17" t="s">
        <v>47</v>
      </c>
      <c r="C7" s="16" t="s">
        <v>58</v>
      </c>
    </row>
    <row r="8" spans="1:3" x14ac:dyDescent="0.2">
      <c r="A8" s="16" t="s">
        <v>108</v>
      </c>
      <c r="B8" s="17" t="s">
        <v>48</v>
      </c>
      <c r="C8" s="16" t="s">
        <v>59</v>
      </c>
    </row>
    <row r="9" spans="1:3" x14ac:dyDescent="0.2">
      <c r="A9" s="18" t="s">
        <v>5</v>
      </c>
      <c r="B9" s="19" t="s">
        <v>49</v>
      </c>
      <c r="C9" s="18" t="s">
        <v>60</v>
      </c>
    </row>
    <row r="10" spans="1:3" x14ac:dyDescent="0.2">
      <c r="A10" s="18" t="s">
        <v>8</v>
      </c>
      <c r="B10" s="19" t="s">
        <v>50</v>
      </c>
      <c r="C10" s="18" t="s">
        <v>61</v>
      </c>
    </row>
    <row r="11" spans="1:3" x14ac:dyDescent="0.2">
      <c r="A11" s="18" t="s">
        <v>6</v>
      </c>
      <c r="B11" s="19" t="s">
        <v>51</v>
      </c>
      <c r="C11" s="18" t="s">
        <v>123</v>
      </c>
    </row>
    <row r="12" spans="1:3" x14ac:dyDescent="0.2">
      <c r="A12" s="18" t="s">
        <v>109</v>
      </c>
      <c r="B12" s="19" t="s">
        <v>52</v>
      </c>
      <c r="C12" s="18" t="s">
        <v>124</v>
      </c>
    </row>
    <row r="13" spans="1:3" x14ac:dyDescent="0.2">
      <c r="A13" s="18" t="s">
        <v>7</v>
      </c>
      <c r="B13" s="19" t="s">
        <v>53</v>
      </c>
      <c r="C13" s="18" t="s">
        <v>125</v>
      </c>
    </row>
    <row r="14" spans="1:3" x14ac:dyDescent="0.2">
      <c r="A14" s="18" t="s">
        <v>9</v>
      </c>
      <c r="C14" s="18" t="s">
        <v>127</v>
      </c>
    </row>
    <row r="15" spans="1:3" x14ac:dyDescent="0.2">
      <c r="A15" s="17" t="s">
        <v>10</v>
      </c>
      <c r="C15" s="18" t="s">
        <v>126</v>
      </c>
    </row>
    <row r="16" spans="1:3" x14ac:dyDescent="0.2">
      <c r="A16" s="17" t="s">
        <v>11</v>
      </c>
      <c r="C16" s="18" t="s">
        <v>128</v>
      </c>
    </row>
    <row r="17" spans="1:3" x14ac:dyDescent="0.2">
      <c r="A17" s="17" t="s">
        <v>12</v>
      </c>
      <c r="C17" s="18" t="s">
        <v>129</v>
      </c>
    </row>
    <row r="18" spans="1:3" x14ac:dyDescent="0.2">
      <c r="A18" s="17" t="s">
        <v>13</v>
      </c>
      <c r="C18" s="18" t="s">
        <v>62</v>
      </c>
    </row>
    <row r="19" spans="1:3" x14ac:dyDescent="0.2">
      <c r="A19" s="17" t="s">
        <v>14</v>
      </c>
      <c r="C19" s="18" t="s">
        <v>63</v>
      </c>
    </row>
    <row r="20" spans="1:3" x14ac:dyDescent="0.2">
      <c r="A20" s="17" t="s">
        <v>15</v>
      </c>
      <c r="C20" s="18" t="s">
        <v>64</v>
      </c>
    </row>
    <row r="21" spans="1:3" x14ac:dyDescent="0.2">
      <c r="A21" s="17" t="s">
        <v>16</v>
      </c>
      <c r="C21" s="18" t="s">
        <v>110</v>
      </c>
    </row>
    <row r="22" spans="1:3" x14ac:dyDescent="0.2">
      <c r="A22" s="17" t="s">
        <v>17</v>
      </c>
    </row>
    <row r="23" spans="1:3" x14ac:dyDescent="0.2">
      <c r="A23" s="17" t="s">
        <v>18</v>
      </c>
    </row>
    <row r="24" spans="1:3" x14ac:dyDescent="0.2">
      <c r="A24" s="17" t="s">
        <v>19</v>
      </c>
    </row>
    <row r="25" spans="1:3" x14ac:dyDescent="0.2">
      <c r="A25" s="17" t="s">
        <v>20</v>
      </c>
    </row>
    <row r="26" spans="1:3" x14ac:dyDescent="0.2">
      <c r="A26" s="17" t="s">
        <v>21</v>
      </c>
    </row>
    <row r="27" spans="1:3" x14ac:dyDescent="0.2">
      <c r="A27" s="19" t="s">
        <v>22</v>
      </c>
    </row>
    <row r="28" spans="1:3" x14ac:dyDescent="0.2">
      <c r="A28" s="19" t="s">
        <v>24</v>
      </c>
    </row>
    <row r="29" spans="1:3" x14ac:dyDescent="0.2">
      <c r="A29" s="19" t="s">
        <v>23</v>
      </c>
    </row>
    <row r="30" spans="1:3" x14ac:dyDescent="0.2">
      <c r="A30" s="19" t="s">
        <v>25</v>
      </c>
    </row>
    <row r="31" spans="1:3" x14ac:dyDescent="0.2">
      <c r="A31" s="19" t="s">
        <v>26</v>
      </c>
    </row>
    <row r="32" spans="1:3" x14ac:dyDescent="0.2">
      <c r="A32" s="19" t="s">
        <v>27</v>
      </c>
    </row>
    <row r="33" spans="1:1" x14ac:dyDescent="0.2">
      <c r="A33" s="19" t="s">
        <v>28</v>
      </c>
    </row>
    <row r="34" spans="1:1" x14ac:dyDescent="0.2">
      <c r="A34" s="19" t="s">
        <v>29</v>
      </c>
    </row>
    <row r="35" spans="1:1" x14ac:dyDescent="0.2">
      <c r="A35" s="20" t="s">
        <v>30</v>
      </c>
    </row>
    <row r="36" spans="1:1" x14ac:dyDescent="0.2">
      <c r="A36" s="20" t="s">
        <v>31</v>
      </c>
    </row>
    <row r="37" spans="1:1" x14ac:dyDescent="0.2">
      <c r="A37" s="20" t="s">
        <v>32</v>
      </c>
    </row>
    <row r="38" spans="1:1" x14ac:dyDescent="0.2">
      <c r="A38" s="20" t="s">
        <v>33</v>
      </c>
    </row>
    <row r="39" spans="1:1" x14ac:dyDescent="0.2">
      <c r="A39" s="20" t="s">
        <v>34</v>
      </c>
    </row>
    <row r="40" spans="1:1" x14ac:dyDescent="0.2">
      <c r="A40" s="20" t="s">
        <v>35</v>
      </c>
    </row>
    <row r="41" spans="1:1" x14ac:dyDescent="0.2">
      <c r="A41" s="20" t="s">
        <v>36</v>
      </c>
    </row>
    <row r="42" spans="1:1" x14ac:dyDescent="0.2">
      <c r="A42" s="20" t="s">
        <v>37</v>
      </c>
    </row>
    <row r="43" spans="1:1" x14ac:dyDescent="0.2">
      <c r="A43" s="20" t="s">
        <v>38</v>
      </c>
    </row>
    <row r="44" spans="1:1" x14ac:dyDescent="0.2">
      <c r="A44" s="20" t="s">
        <v>39</v>
      </c>
    </row>
  </sheetData>
  <sheetProtection password="E314" sheet="1" objects="1" scenarios="1" selectLockedCells="1"/>
  <phoneticPr fontId="2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CSF Application</vt:lpstr>
      <vt:lpstr>Classes</vt:lpstr>
    </vt:vector>
  </TitlesOfParts>
  <Company>La Reina Highschool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rslopez</dc:creator>
  <cp:lastModifiedBy>Microsoft Office User</cp:lastModifiedBy>
  <cp:lastPrinted>2016-06-13T20:07:55Z</cp:lastPrinted>
  <dcterms:created xsi:type="dcterms:W3CDTF">2011-10-20T16:45:44Z</dcterms:created>
  <dcterms:modified xsi:type="dcterms:W3CDTF">2018-02-20T19:42:14Z</dcterms:modified>
</cp:coreProperties>
</file>